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HCC\2023\"/>
    </mc:Choice>
  </mc:AlternateContent>
  <bookViews>
    <workbookView xWindow="660" yWindow="30" windowWidth="16380" windowHeight="8190" activeTab="10"/>
  </bookViews>
  <sheets>
    <sheet name="DATA ENTRY" sheetId="27" r:id="rId1"/>
    <sheet name="JAN" sheetId="15" r:id="rId2"/>
    <sheet name="FEB" sheetId="16" r:id="rId3"/>
    <sheet name="MAR" sheetId="17" r:id="rId4"/>
    <sheet name="APR" sheetId="18" r:id="rId5"/>
    <sheet name="MAY" sheetId="19" r:id="rId6"/>
    <sheet name="JUN" sheetId="20" r:id="rId7"/>
    <sheet name="JUL" sheetId="21" r:id="rId8"/>
    <sheet name="AUG" sheetId="22" r:id="rId9"/>
    <sheet name="SEP" sheetId="23" r:id="rId10"/>
    <sheet name="OCT" sheetId="24" r:id="rId11"/>
    <sheet name="NOV" sheetId="25" r:id="rId12"/>
    <sheet name="DEC" sheetId="26" r:id="rId13"/>
    <sheet name="ACCOUNT SUMMARY" sheetId="3" r:id="rId14"/>
  </sheets>
  <calcPr calcId="162913"/>
</workbook>
</file>

<file path=xl/calcChain.xml><?xml version="1.0" encoding="utf-8"?>
<calcChain xmlns="http://schemas.openxmlformats.org/spreadsheetml/2006/main">
  <c r="E3" i="21" l="1"/>
  <c r="E3" i="22"/>
  <c r="E3" i="23"/>
  <c r="E3" i="24"/>
  <c r="E3" i="25"/>
  <c r="E3" i="26"/>
  <c r="E3" i="20"/>
  <c r="D138" i="18" l="1"/>
  <c r="D23" i="15" l="1"/>
  <c r="A5" i="3" l="1"/>
  <c r="B6" i="3"/>
  <c r="D6" i="3"/>
  <c r="F6" i="3"/>
  <c r="H6" i="3"/>
  <c r="D190" i="15"/>
  <c r="D143" i="15"/>
  <c r="D72" i="15"/>
  <c r="D41" i="15"/>
  <c r="E150" i="16"/>
  <c r="E150" i="17"/>
  <c r="E150" i="18"/>
  <c r="E150" i="19"/>
  <c r="E150" i="20"/>
  <c r="E150" i="21"/>
  <c r="E150" i="22"/>
  <c r="E150" i="23"/>
  <c r="E150" i="24"/>
  <c r="E150" i="25"/>
  <c r="E150" i="26"/>
  <c r="E150" i="15"/>
  <c r="E101" i="16"/>
  <c r="E101" i="17"/>
  <c r="E101" i="18"/>
  <c r="E101" i="19"/>
  <c r="E101" i="20"/>
  <c r="E101" i="21"/>
  <c r="E101" i="22"/>
  <c r="E101" i="23"/>
  <c r="E101" i="24"/>
  <c r="E101" i="25"/>
  <c r="E101" i="26"/>
  <c r="E101" i="15"/>
  <c r="E52" i="16"/>
  <c r="E52" i="17"/>
  <c r="E52" i="18"/>
  <c r="E52" i="19"/>
  <c r="E52" i="20"/>
  <c r="E52" i="21"/>
  <c r="E52" i="22"/>
  <c r="E52" i="23"/>
  <c r="E52" i="24"/>
  <c r="E52" i="25"/>
  <c r="E52" i="26"/>
  <c r="E52" i="15"/>
  <c r="E3" i="16"/>
  <c r="E3" i="17"/>
  <c r="E3" i="18"/>
  <c r="E3" i="19"/>
  <c r="E3" i="15"/>
  <c r="D185" i="26"/>
  <c r="D192" i="26" s="1"/>
  <c r="D166" i="26"/>
  <c r="D191" i="26" s="1"/>
  <c r="D145" i="26"/>
  <c r="D138" i="26"/>
  <c r="D117" i="26"/>
  <c r="D144" i="26" s="1"/>
  <c r="D68" i="26"/>
  <c r="D74" i="26" s="1"/>
  <c r="D62" i="26"/>
  <c r="D73" i="26" s="1"/>
  <c r="D37" i="26"/>
  <c r="D43" i="26" s="1"/>
  <c r="D23" i="26"/>
  <c r="D42" i="26" s="1"/>
  <c r="D185" i="25"/>
  <c r="D192" i="25" s="1"/>
  <c r="D166" i="25"/>
  <c r="D191" i="25" s="1"/>
  <c r="D145" i="25"/>
  <c r="D138" i="25"/>
  <c r="D117" i="25"/>
  <c r="D144" i="25" s="1"/>
  <c r="D68" i="25"/>
  <c r="D74" i="25" s="1"/>
  <c r="D62" i="25"/>
  <c r="D73" i="25" s="1"/>
  <c r="D37" i="25"/>
  <c r="D43" i="25" s="1"/>
  <c r="D23" i="25"/>
  <c r="D42" i="25" s="1"/>
  <c r="D185" i="24"/>
  <c r="D192" i="24" s="1"/>
  <c r="D166" i="24"/>
  <c r="D191" i="24" s="1"/>
  <c r="D138" i="24"/>
  <c r="D145" i="24" s="1"/>
  <c r="D117" i="24"/>
  <c r="D144" i="24" s="1"/>
  <c r="D68" i="24"/>
  <c r="D74" i="24" s="1"/>
  <c r="D62" i="24"/>
  <c r="D73" i="24" s="1"/>
  <c r="D43" i="24"/>
  <c r="D37" i="24"/>
  <c r="D23" i="24"/>
  <c r="D42" i="24" s="1"/>
  <c r="D185" i="23"/>
  <c r="D192" i="23" s="1"/>
  <c r="D166" i="23"/>
  <c r="D191" i="23" s="1"/>
  <c r="D138" i="23"/>
  <c r="D145" i="23" s="1"/>
  <c r="D117" i="23"/>
  <c r="D144" i="23" s="1"/>
  <c r="D74" i="23"/>
  <c r="D68" i="23"/>
  <c r="D62" i="23"/>
  <c r="D73" i="23" s="1"/>
  <c r="D43" i="23"/>
  <c r="D37" i="23"/>
  <c r="D23" i="23"/>
  <c r="D42" i="23" s="1"/>
  <c r="D185" i="22"/>
  <c r="D192" i="22" s="1"/>
  <c r="D166" i="22"/>
  <c r="D191" i="22" s="1"/>
  <c r="D138" i="22"/>
  <c r="D145" i="22" s="1"/>
  <c r="D117" i="22"/>
  <c r="D144" i="22" s="1"/>
  <c r="D73" i="22"/>
  <c r="D68" i="22"/>
  <c r="D74" i="22" s="1"/>
  <c r="D62" i="22"/>
  <c r="D37" i="22"/>
  <c r="D43" i="22" s="1"/>
  <c r="D23" i="22"/>
  <c r="D42" i="22" s="1"/>
  <c r="D185" i="21"/>
  <c r="D192" i="21" s="1"/>
  <c r="D166" i="21"/>
  <c r="D191" i="21" s="1"/>
  <c r="D138" i="21"/>
  <c r="D145" i="21" s="1"/>
  <c r="D117" i="21"/>
  <c r="D144" i="21" s="1"/>
  <c r="D68" i="21"/>
  <c r="D74" i="21" s="1"/>
  <c r="D62" i="21"/>
  <c r="D73" i="21" s="1"/>
  <c r="D37" i="21"/>
  <c r="D43" i="21" s="1"/>
  <c r="D23" i="21"/>
  <c r="D42" i="21" s="1"/>
  <c r="D185" i="20"/>
  <c r="D192" i="20" s="1"/>
  <c r="D166" i="20"/>
  <c r="D191" i="20" s="1"/>
  <c r="D138" i="20"/>
  <c r="D145" i="20" s="1"/>
  <c r="D117" i="20"/>
  <c r="D144" i="20" s="1"/>
  <c r="D68" i="20"/>
  <c r="D74" i="20" s="1"/>
  <c r="D62" i="20"/>
  <c r="D73" i="20" s="1"/>
  <c r="D37" i="20"/>
  <c r="D43" i="20" s="1"/>
  <c r="D23" i="20"/>
  <c r="D42" i="20" s="1"/>
  <c r="D185" i="19"/>
  <c r="D192" i="19" s="1"/>
  <c r="D166" i="19"/>
  <c r="D191" i="19" s="1"/>
  <c r="D138" i="19"/>
  <c r="D145" i="19" s="1"/>
  <c r="D117" i="19"/>
  <c r="D144" i="19" s="1"/>
  <c r="D68" i="19"/>
  <c r="D74" i="19" s="1"/>
  <c r="D62" i="19"/>
  <c r="D73" i="19" s="1"/>
  <c r="D37" i="19"/>
  <c r="D43" i="19" s="1"/>
  <c r="D23" i="19"/>
  <c r="D42" i="19" s="1"/>
  <c r="D185" i="18"/>
  <c r="D192" i="18" s="1"/>
  <c r="D166" i="18"/>
  <c r="D191" i="18" s="1"/>
  <c r="D145" i="18"/>
  <c r="D113" i="18"/>
  <c r="D144" i="18" s="1"/>
  <c r="D68" i="18"/>
  <c r="D74" i="18" s="1"/>
  <c r="D62" i="18"/>
  <c r="D73" i="18" s="1"/>
  <c r="D37" i="18"/>
  <c r="D43" i="18" s="1"/>
  <c r="D23" i="18"/>
  <c r="D42" i="18" s="1"/>
  <c r="D185" i="17"/>
  <c r="D192" i="17" s="1"/>
  <c r="D166" i="17"/>
  <c r="D191" i="17" s="1"/>
  <c r="D138" i="17"/>
  <c r="D145" i="17" s="1"/>
  <c r="D117" i="17"/>
  <c r="D144" i="17" s="1"/>
  <c r="D68" i="17"/>
  <c r="D74" i="17" s="1"/>
  <c r="D62" i="17"/>
  <c r="D73" i="17" s="1"/>
  <c r="D37" i="17"/>
  <c r="D43" i="17" s="1"/>
  <c r="D23" i="17"/>
  <c r="D42" i="17" s="1"/>
  <c r="D185" i="16"/>
  <c r="D192" i="16" s="1"/>
  <c r="D166" i="16"/>
  <c r="D191" i="16" s="1"/>
  <c r="D138" i="16"/>
  <c r="D145" i="16" s="1"/>
  <c r="D117" i="16"/>
  <c r="D144" i="16" s="1"/>
  <c r="D68" i="16"/>
  <c r="D74" i="16" s="1"/>
  <c r="D62" i="16"/>
  <c r="D73" i="16" s="1"/>
  <c r="D37" i="16"/>
  <c r="D43" i="16" s="1"/>
  <c r="D23" i="16"/>
  <c r="D42" i="16" s="1"/>
  <c r="D185" i="15"/>
  <c r="D192" i="15" s="1"/>
  <c r="D166" i="15"/>
  <c r="D191" i="15" s="1"/>
  <c r="D138" i="15"/>
  <c r="D145" i="15" s="1"/>
  <c r="D117" i="15"/>
  <c r="D144" i="15" s="1"/>
  <c r="D74" i="15"/>
  <c r="D68" i="15"/>
  <c r="D62" i="15"/>
  <c r="D73" i="15" s="1"/>
  <c r="D37" i="15"/>
  <c r="D43" i="15" s="1"/>
  <c r="D42" i="15"/>
  <c r="J6" i="3" l="1"/>
  <c r="D44" i="15"/>
  <c r="H7" i="3" s="1"/>
  <c r="D75" i="15"/>
  <c r="F7" i="3" s="1"/>
  <c r="G7" i="3" s="1"/>
  <c r="D146" i="15"/>
  <c r="D193" i="15"/>
  <c r="D7" i="3" s="1"/>
  <c r="E7" i="3" s="1"/>
  <c r="I7" i="3" l="1"/>
  <c r="D143" i="16"/>
  <c r="D146" i="16" s="1"/>
  <c r="B8" i="3" s="1"/>
  <c r="B7" i="3"/>
  <c r="J7" i="3" s="1"/>
  <c r="D72" i="16"/>
  <c r="D75" i="16" s="1"/>
  <c r="D190" i="16"/>
  <c r="D193" i="16" s="1"/>
  <c r="D41" i="16"/>
  <c r="D44" i="16" s="1"/>
  <c r="F8" i="3" l="1"/>
  <c r="G8" i="3" s="1"/>
  <c r="F9" i="3"/>
  <c r="D41" i="17"/>
  <c r="D44" i="17" s="1"/>
  <c r="D41" i="18" s="1"/>
  <c r="D44" i="18" s="1"/>
  <c r="H10" i="3" s="1"/>
  <c r="H8" i="3"/>
  <c r="H9" i="3"/>
  <c r="D190" i="17"/>
  <c r="D193" i="17" s="1"/>
  <c r="D190" i="18" s="1"/>
  <c r="D193" i="18" s="1"/>
  <c r="D10" i="3" s="1"/>
  <c r="D9" i="3"/>
  <c r="D8" i="3"/>
  <c r="E8" i="3" s="1"/>
  <c r="C8" i="3"/>
  <c r="D143" i="17"/>
  <c r="D146" i="17" s="1"/>
  <c r="B9" i="3" s="1"/>
  <c r="C7" i="3"/>
  <c r="K7" i="3"/>
  <c r="D72" i="17"/>
  <c r="D75" i="17" s="1"/>
  <c r="D72" i="18" s="1"/>
  <c r="D75" i="18" s="1"/>
  <c r="F10" i="3" s="1"/>
  <c r="D143" i="18" l="1"/>
  <c r="D146" i="18" s="1"/>
  <c r="B10" i="3" s="1"/>
  <c r="J10" i="3" s="1"/>
  <c r="J9" i="3"/>
  <c r="I8" i="3"/>
  <c r="J8" i="3"/>
  <c r="D41" i="19"/>
  <c r="D44" i="19" s="1"/>
  <c r="H11" i="3" s="1"/>
  <c r="I9" i="3"/>
  <c r="G10" i="3"/>
  <c r="G9" i="3"/>
  <c r="E10" i="3"/>
  <c r="D72" i="19"/>
  <c r="D75" i="19" s="1"/>
  <c r="F11" i="3" s="1"/>
  <c r="G11" i="3" s="1"/>
  <c r="I10" i="3"/>
  <c r="D190" i="19"/>
  <c r="D193" i="19" s="1"/>
  <c r="D11" i="3" s="1"/>
  <c r="E11" i="3" s="1"/>
  <c r="E9" i="3"/>
  <c r="C9" i="3"/>
  <c r="D72" i="20" l="1"/>
  <c r="D75" i="20" s="1"/>
  <c r="F12" i="3" s="1"/>
  <c r="G12" i="3" s="1"/>
  <c r="D41" i="20"/>
  <c r="D44" i="20" s="1"/>
  <c r="H12" i="3" s="1"/>
  <c r="I12" i="3" s="1"/>
  <c r="D143" i="19"/>
  <c r="D146" i="19" s="1"/>
  <c r="B11" i="3" s="1"/>
  <c r="J11" i="3" s="1"/>
  <c r="C10" i="3"/>
  <c r="K8" i="3"/>
  <c r="K9" i="3"/>
  <c r="I11" i="3"/>
  <c r="K10" i="3"/>
  <c r="D190" i="20"/>
  <c r="D193" i="20" s="1"/>
  <c r="D12" i="3" s="1"/>
  <c r="E12" i="3" s="1"/>
  <c r="D72" i="21" l="1"/>
  <c r="D75" i="21" s="1"/>
  <c r="F13" i="3" s="1"/>
  <c r="G13" i="3" s="1"/>
  <c r="D143" i="20"/>
  <c r="D146" i="20" s="1"/>
  <c r="B12" i="3" s="1"/>
  <c r="J12" i="3" s="1"/>
  <c r="K12" i="3" s="1"/>
  <c r="C11" i="3"/>
  <c r="D41" i="21"/>
  <c r="D44" i="21" s="1"/>
  <c r="H13" i="3" s="1"/>
  <c r="I13" i="3" s="1"/>
  <c r="D190" i="21"/>
  <c r="D193" i="21" s="1"/>
  <c r="D13" i="3" s="1"/>
  <c r="E13" i="3" s="1"/>
  <c r="K11" i="3"/>
  <c r="D72" i="22" l="1"/>
  <c r="D75" i="22" s="1"/>
  <c r="F14" i="3" s="1"/>
  <c r="G14" i="3" s="1"/>
  <c r="D143" i="21"/>
  <c r="D146" i="21" s="1"/>
  <c r="B13" i="3" s="1"/>
  <c r="C13" i="3" s="1"/>
  <c r="C12" i="3"/>
  <c r="D41" i="22"/>
  <c r="D44" i="22" s="1"/>
  <c r="H14" i="3" s="1"/>
  <c r="I14" i="3" s="1"/>
  <c r="D190" i="22"/>
  <c r="D193" i="22" s="1"/>
  <c r="D14" i="3" s="1"/>
  <c r="E14" i="3" s="1"/>
  <c r="D72" i="23" l="1"/>
  <c r="D75" i="23" s="1"/>
  <c r="F15" i="3" s="1"/>
  <c r="G15" i="3" s="1"/>
  <c r="D190" i="23"/>
  <c r="D193" i="23" s="1"/>
  <c r="D15" i="3" s="1"/>
  <c r="E15" i="3" s="1"/>
  <c r="D143" i="22"/>
  <c r="D146" i="22" s="1"/>
  <c r="B14" i="3" s="1"/>
  <c r="J14" i="3" s="1"/>
  <c r="J13" i="3"/>
  <c r="K13" i="3" s="1"/>
  <c r="D41" i="23"/>
  <c r="D44" i="23" s="1"/>
  <c r="H15" i="3" s="1"/>
  <c r="I15" i="3" s="1"/>
  <c r="D72" i="24" l="1"/>
  <c r="D75" i="24" s="1"/>
  <c r="F16" i="3" s="1"/>
  <c r="G16" i="3" s="1"/>
  <c r="D143" i="23"/>
  <c r="D146" i="23" s="1"/>
  <c r="B15" i="3" s="1"/>
  <c r="C15" i="3" s="1"/>
  <c r="D190" i="24"/>
  <c r="D193" i="24" s="1"/>
  <c r="D16" i="3" s="1"/>
  <c r="E16" i="3" s="1"/>
  <c r="C14" i="3"/>
  <c r="K14" i="3"/>
  <c r="D41" i="24"/>
  <c r="D44" i="24" s="1"/>
  <c r="H16" i="3" s="1"/>
  <c r="I16" i="3" s="1"/>
  <c r="D190" i="25"/>
  <c r="D193" i="25" s="1"/>
  <c r="D17" i="3" s="1"/>
  <c r="E17" i="3" s="1"/>
  <c r="D72" i="25" l="1"/>
  <c r="D75" i="25" s="1"/>
  <c r="F17" i="3" s="1"/>
  <c r="G17" i="3" s="1"/>
  <c r="J15" i="3"/>
  <c r="K15" i="3" s="1"/>
  <c r="D143" i="24"/>
  <c r="D146" i="24" s="1"/>
  <c r="B16" i="3" s="1"/>
  <c r="C16" i="3" s="1"/>
  <c r="D41" i="25"/>
  <c r="D44" i="25" s="1"/>
  <c r="H17" i="3" s="1"/>
  <c r="I17" i="3" s="1"/>
  <c r="D190" i="26"/>
  <c r="D193" i="26" s="1"/>
  <c r="D18" i="3" s="1"/>
  <c r="E18" i="3" s="1"/>
  <c r="E19" i="3" s="1"/>
  <c r="D72" i="26"/>
  <c r="D75" i="26" s="1"/>
  <c r="F18" i="3" s="1"/>
  <c r="G18" i="3" s="1"/>
  <c r="G19" i="3" s="1"/>
  <c r="J16" i="3" l="1"/>
  <c r="K16" i="3" s="1"/>
  <c r="D143" i="25"/>
  <c r="D146" i="25" s="1"/>
  <c r="B17" i="3" s="1"/>
  <c r="C17" i="3" s="1"/>
  <c r="D41" i="26"/>
  <c r="D44" i="26" s="1"/>
  <c r="H18" i="3" s="1"/>
  <c r="I18" i="3" s="1"/>
  <c r="I19" i="3" s="1"/>
  <c r="J17" i="3" l="1"/>
  <c r="K17" i="3" s="1"/>
  <c r="D143" i="26"/>
  <c r="D146" i="26" s="1"/>
  <c r="B18" i="3" s="1"/>
  <c r="J18" i="3" s="1"/>
  <c r="K18" i="3" l="1"/>
  <c r="K19" i="3" s="1"/>
  <c r="C18" i="3"/>
  <c r="C19" i="3" s="1"/>
</calcChain>
</file>

<file path=xl/sharedStrings.xml><?xml version="1.0" encoding="utf-8"?>
<sst xmlns="http://schemas.openxmlformats.org/spreadsheetml/2006/main" count="1520" uniqueCount="217">
  <si>
    <t>Hill Country Cloggers</t>
  </si>
  <si>
    <t>Treasurer's Report</t>
  </si>
  <si>
    <t>SEFCU</t>
  </si>
  <si>
    <t>January</t>
  </si>
  <si>
    <t>SEFCU Checking</t>
  </si>
  <si>
    <t>Deposits</t>
  </si>
  <si>
    <t>Date</t>
  </si>
  <si>
    <t>Description</t>
  </si>
  <si>
    <t>Amount</t>
  </si>
  <si>
    <t>Expenses</t>
  </si>
  <si>
    <t>Check #</t>
  </si>
  <si>
    <t>Expense Total</t>
  </si>
  <si>
    <t>Summary</t>
  </si>
  <si>
    <t>Checking Beginning Balance</t>
  </si>
  <si>
    <t>Checking Ending Balance</t>
  </si>
  <si>
    <t>SEFCU MINT SHARE (Old Scutter Account)</t>
  </si>
  <si>
    <t>Interest</t>
  </si>
  <si>
    <t>Deposit Total</t>
  </si>
  <si>
    <t>Beginning Balance</t>
  </si>
  <si>
    <t>Ending Balance</t>
  </si>
  <si>
    <t>Trustco</t>
  </si>
  <si>
    <t>Trustco Checking</t>
  </si>
  <si>
    <t>Competition Team</t>
  </si>
  <si>
    <t>February</t>
  </si>
  <si>
    <t>TRUSTCO Business ACC.</t>
  </si>
  <si>
    <t>TRUSTCO - Comp Team</t>
  </si>
  <si>
    <t>SEFCU Mint Share</t>
  </si>
  <si>
    <t>SEFCU - Membership</t>
  </si>
  <si>
    <t>MONTHLY TOTALS</t>
  </si>
  <si>
    <t>GAIN/LOSS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</si>
  <si>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</si>
  <si>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</si>
  <si>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</si>
  <si>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</si>
  <si>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</si>
  <si>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</si>
  <si>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</si>
  <si>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</si>
  <si>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</si>
  <si>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</si>
  <si>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</si>
  <si>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</si>
  <si>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NET GAIN/LOSS</t>
  </si>
  <si>
    <t>TOTAL G/L</t>
  </si>
  <si>
    <t>Hill Country Cloggers INC - Board of Directors Meeting</t>
  </si>
  <si>
    <t>Tom Poole - Treasurer / Web Master</t>
  </si>
  <si>
    <t>tpoole@hillcountrycloggers.org</t>
  </si>
  <si>
    <t>March</t>
  </si>
  <si>
    <t>June</t>
  </si>
  <si>
    <t>.</t>
  </si>
  <si>
    <t>July</t>
  </si>
  <si>
    <t>August</t>
  </si>
  <si>
    <t>September</t>
  </si>
  <si>
    <t>BALANCE</t>
  </si>
  <si>
    <t>October</t>
  </si>
  <si>
    <t>November</t>
  </si>
  <si>
    <t>December</t>
  </si>
  <si>
    <t>April</t>
  </si>
  <si>
    <t>May</t>
  </si>
  <si>
    <t>HCC TREASURY REPORT DATA ENTRY</t>
  </si>
  <si>
    <t>OPENING BALANCE</t>
  </si>
  <si>
    <t>ACCOUNT NAME</t>
  </si>
  <si>
    <t>TRUSTCO (Business)</t>
  </si>
  <si>
    <t>TRUSTCO (Comp Team)</t>
  </si>
  <si>
    <t>SEFCU (Membership)</t>
  </si>
  <si>
    <t>SEFCU (Savings)</t>
  </si>
  <si>
    <t>Year</t>
  </si>
  <si>
    <t>HILL COUNTRY CLOGGERS - ACCOUNTS SUMMARY 2023</t>
  </si>
  <si>
    <t>Brunswick</t>
  </si>
  <si>
    <t>Class Dues - 1/8 Grp 2</t>
  </si>
  <si>
    <t>Class Dues - 1/8 Grp 1</t>
  </si>
  <si>
    <t>Class Dues - 1/15</t>
  </si>
  <si>
    <t>DEP</t>
  </si>
  <si>
    <t>New Beginner</t>
  </si>
  <si>
    <t>HF</t>
  </si>
  <si>
    <t>Class dues - Oct, Nov, Dec.</t>
  </si>
  <si>
    <t>DEMO</t>
  </si>
  <si>
    <t>Home of the Good Shepherd</t>
  </si>
  <si>
    <t>George Beaudoin - Xmas / Stamps</t>
  </si>
  <si>
    <t>TRPoole - Web Page Hosting Renewal - 3 years</t>
  </si>
  <si>
    <t>Eastwick Press - Beginner Class Advertisement</t>
  </si>
  <si>
    <t>Vermont Veterans Home</t>
  </si>
  <si>
    <t>Peregrine X2 - 11/18/22 &amp; 12/03/22</t>
  </si>
  <si>
    <t>2826</t>
  </si>
  <si>
    <t>USDA - Brandy O'Hearn</t>
  </si>
  <si>
    <t>Class Dues - 1/3</t>
  </si>
  <si>
    <t>Ralph Prepaid dues through June</t>
  </si>
  <si>
    <t>Jennifer Prepaid Dues through January</t>
  </si>
  <si>
    <t>Harley Prepaid Dues through January</t>
  </si>
  <si>
    <t>2023</t>
  </si>
  <si>
    <t>Registration - Brandy O'Hearn</t>
  </si>
  <si>
    <t>Class Dues - 1/22</t>
  </si>
  <si>
    <t>USPS PO Box Renewal</t>
  </si>
  <si>
    <t>Julia's Competition Fees</t>
  </si>
  <si>
    <t>Olivia's Competition Fees</t>
  </si>
  <si>
    <t>Brandy's Competition Fees</t>
  </si>
  <si>
    <t>Theresa's Competition Fees</t>
  </si>
  <si>
    <t>Dep</t>
  </si>
  <si>
    <t>Fran Beaaudoin - Dress Rehearsal</t>
  </si>
  <si>
    <t>NECC - Competition</t>
  </si>
  <si>
    <t>Class Dues - 1/29</t>
  </si>
  <si>
    <t>Class Dues - 2/5</t>
  </si>
  <si>
    <t>Class Dues - 2/26</t>
  </si>
  <si>
    <t>Class Dues - 3/5</t>
  </si>
  <si>
    <t>Class Dues - 3/19</t>
  </si>
  <si>
    <t>Taps</t>
  </si>
  <si>
    <t>Donation</t>
  </si>
  <si>
    <t>Taps x2</t>
  </si>
  <si>
    <t>Slate Valley</t>
  </si>
  <si>
    <t>Julia - Competition Fees</t>
  </si>
  <si>
    <t>Andrew / Jessica - Competition Fees</t>
  </si>
  <si>
    <t>Theresa - Competition Fees</t>
  </si>
  <si>
    <t>Competition Teams 50/50 - Dress Rehearsal</t>
  </si>
  <si>
    <t>Glen at Hiland Meadows</t>
  </si>
  <si>
    <t>Hannah's Competition Fees</t>
  </si>
  <si>
    <t>Class Dues - 2/12 Grp 2</t>
  </si>
  <si>
    <t>Gift Bags  6.25</t>
  </si>
  <si>
    <t>Stickers    4.00</t>
  </si>
  <si>
    <t>Goodies  for Gift Bags 52.08</t>
  </si>
  <si>
    <t>Poster 10.99</t>
  </si>
  <si>
    <t>Plates &amp; table Cloths 7.50</t>
  </si>
  <si>
    <t>Water / Shoe Goo 29.98</t>
  </si>
  <si>
    <t>Class Dues - 3/26</t>
  </si>
  <si>
    <t>HCC - Donation to Hannah &amp; Andrew - Italy Trip</t>
  </si>
  <si>
    <t>Delinda Goyer - Badges</t>
  </si>
  <si>
    <t>NECC - Taylor Johnston</t>
  </si>
  <si>
    <t>NECC - Samantha Regan</t>
  </si>
  <si>
    <t>NECC - Linda Schroeder</t>
  </si>
  <si>
    <t>NECC - Jessica Kaulfuss (Andrew)</t>
  </si>
  <si>
    <t>NECC - Helina Cowan</t>
  </si>
  <si>
    <t>Class Dues - 4/9</t>
  </si>
  <si>
    <t>Class Dues - 4/11</t>
  </si>
  <si>
    <t>Jackie Lawlor - Stamps/Post cards/Envelopes</t>
  </si>
  <si>
    <t>Walk 4 Hospice - Alice's Daughter</t>
  </si>
  <si>
    <t>Nickel City - Tina Koonz</t>
  </si>
  <si>
    <t>Nickel City - Joanne Boel</t>
  </si>
  <si>
    <t>Nickel City - Barbara Butler</t>
  </si>
  <si>
    <t>Nickel City - Noreen Carman</t>
  </si>
  <si>
    <t>Tom Poole - 2022 Tax Return</t>
  </si>
  <si>
    <t>NECC - George Beaudoin (Fran)</t>
  </si>
  <si>
    <t>NECC - Jerilee Beaudoin (Hannah - Ron &amp; Kayla)</t>
  </si>
  <si>
    <t>NECC - Paul Gwozdz (Theresa &amp; Angelina)</t>
  </si>
  <si>
    <t>NECC - Brandy O'Hearn (Brandy &amp; Olivia)</t>
  </si>
  <si>
    <t>Class Dues - 4/16</t>
  </si>
  <si>
    <t>Class Dues - 4/23</t>
  </si>
  <si>
    <t>Class Dues - 4/30</t>
  </si>
  <si>
    <t>Class Dues - 5/7 Grp 2</t>
  </si>
  <si>
    <t>x</t>
  </si>
  <si>
    <t>Jackie Lawlor - Print Graphics - Packets</t>
  </si>
  <si>
    <t>Tina Koonz - Syllabus</t>
  </si>
  <si>
    <t>Joanne Boel - Syllabus</t>
  </si>
  <si>
    <t>Terrace of Beverwyck 149</t>
  </si>
  <si>
    <t>Class Dues - 3/28</t>
  </si>
  <si>
    <t>Class Dues - 4/25</t>
  </si>
  <si>
    <t>Class Dues - 5/9</t>
  </si>
  <si>
    <t>Class Dues - 5/20</t>
  </si>
  <si>
    <t>Peregrine #157</t>
  </si>
  <si>
    <t>Jackie Lawlor - Mailing of Annual Reports</t>
  </si>
  <si>
    <t>2850</t>
  </si>
  <si>
    <t>SEFCU / BROADVIEW</t>
  </si>
  <si>
    <t>HCC - Ralph Spaldings Stipend to Andrew &amp; Hannah</t>
  </si>
  <si>
    <t>Kasey Walsh (Emily Wilson) - Maine Spring Fling</t>
  </si>
  <si>
    <t>Class Dues - 6/4</t>
  </si>
  <si>
    <t>Class Dues - 6/11</t>
  </si>
  <si>
    <t>Class Dues - 5/23</t>
  </si>
  <si>
    <t>Class Dues - 6/13</t>
  </si>
  <si>
    <t>Class Dues - 6/25</t>
  </si>
  <si>
    <t>Class Dues - 7/9</t>
  </si>
  <si>
    <t>Class Dues - 7/16</t>
  </si>
  <si>
    <t>Class Dues - 7/22</t>
  </si>
  <si>
    <t>Class Dues - 6/27</t>
  </si>
  <si>
    <t>Class Dues - 7/11</t>
  </si>
  <si>
    <t>Class Dues - 7/25</t>
  </si>
  <si>
    <t>Warren Center - #150</t>
  </si>
  <si>
    <t>Terrace @ Glen Eddy - # 156</t>
  </si>
  <si>
    <t>Audrey Koester - Nickel City</t>
  </si>
  <si>
    <t>Taps - Hannah</t>
  </si>
  <si>
    <t>Warren Center - # 158</t>
  </si>
  <si>
    <t>Cover Nashville Nationals (Withdrawal Below)</t>
  </si>
  <si>
    <t>Cover HCCru T-Shirt order (Withdrawal Below)</t>
  </si>
  <si>
    <t>Donation - Jean Hats</t>
  </si>
  <si>
    <t>George Beaudoin - HCC Picnic</t>
  </si>
  <si>
    <t>CLOG - Nashville Nationals</t>
  </si>
  <si>
    <t>9999*</t>
  </si>
  <si>
    <t>T-Shirt Withdrawal</t>
  </si>
  <si>
    <t>Bank Check</t>
  </si>
  <si>
    <t>Jacket Order - George / Names on Jackets</t>
  </si>
  <si>
    <t>Donna Salata - Picnic Balloons &amp; Table Cloths</t>
  </si>
  <si>
    <t>Shaker Place Rehab / Nursing - #153</t>
  </si>
  <si>
    <t>Class Dues - 6/20</t>
  </si>
  <si>
    <t>Class Dues - 5/28 Group 1</t>
  </si>
  <si>
    <t>Class Dues - 8/1</t>
  </si>
  <si>
    <t>Class dues - 8/8</t>
  </si>
  <si>
    <t>Class Dues - 8/8</t>
  </si>
  <si>
    <t>Class dues - 8/22</t>
  </si>
  <si>
    <t>Ralph Spalding - Dues thru december 2023</t>
  </si>
  <si>
    <t>Class Dues - 8/13</t>
  </si>
  <si>
    <t>Class dues - 8/20</t>
  </si>
  <si>
    <t>Class dues - 8/27</t>
  </si>
  <si>
    <t>Class Dues - 9/10</t>
  </si>
  <si>
    <t>Class Dues - 9/3</t>
  </si>
  <si>
    <t>Class Dues - 9/19</t>
  </si>
  <si>
    <t>Class dues - 9/12</t>
  </si>
  <si>
    <t>Class dues - 9/20</t>
  </si>
  <si>
    <t>Class dues - 9/24</t>
  </si>
  <si>
    <t>Washington County Fair Aud Donation</t>
  </si>
  <si>
    <t>George Beaudoin - Comp Team Jackets</t>
  </si>
  <si>
    <t>Schaghtoke Fair Aud Donation</t>
  </si>
  <si>
    <t>Washington County Fair</t>
  </si>
  <si>
    <t>Irish Day Festival - Minerva - #165</t>
  </si>
  <si>
    <t>Rupert Fire Department - #162</t>
  </si>
  <si>
    <t>Beg Class Registration</t>
  </si>
  <si>
    <t>George Beaudoin - Times Union Advertisement</t>
  </si>
  <si>
    <t>George Beaudoin</t>
  </si>
  <si>
    <t>Print Graphics - $24.20</t>
  </si>
  <si>
    <t>Security Tape - Grange - 9.59</t>
  </si>
  <si>
    <t>Beg Class Name Tags - 4.56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</si>
</sst>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_(\$* #,##0.00_);_(\$* \(#,##0.00\);_(\$* \-??_);_(@_)"/>
    <numFmt numFmtId="166" formatCode="\$#,##0.00;[Red]\$#,##0.00"/>
    <numFmt numFmtId="167" formatCode="m/d/yy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i/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i/>
      <u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0"/>
      <name val="Arial"/>
      <family val="2"/>
      <charset val="1"/>
    </font>
    <font>
      <i/>
      <u/>
      <sz val="26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i/>
      <u/>
      <sz val="24"/>
      <name val="Arial"/>
      <family val="2"/>
    </font>
    <font>
      <i/>
      <u/>
      <sz val="2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</cellStyleXfs>
  <cellXfs count="125">
    <xf numFmtId="0" fontId="0" fillId="0" borderId="0" xfId="0"/>
    <xf numFmtId="164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6" fontId="5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" fillId="0" borderId="0" xfId="1" applyFont="1" applyAlignment="1"/>
    <xf numFmtId="164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Alignment="1"/>
    <xf numFmtId="167" fontId="2" fillId="0" borderId="0" xfId="1" applyNumberFormat="1" applyAlignment="1">
      <alignment horizontal="center"/>
    </xf>
    <xf numFmtId="164" fontId="2" fillId="0" borderId="1" xfId="1" applyNumberFormat="1" applyBorder="1" applyAlignment="1">
      <alignment horizontal="center"/>
    </xf>
    <xf numFmtId="49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 applyAlignment="1">
      <alignment horizontal="right"/>
    </xf>
    <xf numFmtId="164" fontId="2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165" fontId="2" fillId="0" borderId="0" xfId="1" applyNumberFormat="1" applyFont="1" applyAlignment="1">
      <alignment horizontal="right"/>
    </xf>
    <xf numFmtId="164" fontId="2" fillId="0" borderId="2" xfId="1" applyNumberFormat="1" applyBorder="1" applyAlignment="1">
      <alignment horizontal="center"/>
    </xf>
    <xf numFmtId="49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left"/>
    </xf>
    <xf numFmtId="165" fontId="2" fillId="0" borderId="2" xfId="1" applyNumberFormat="1" applyBorder="1" applyAlignment="1">
      <alignment horizontal="right"/>
    </xf>
    <xf numFmtId="0" fontId="2" fillId="0" borderId="2" xfId="1" applyBorder="1" applyAlignment="1">
      <alignment horizontal="center"/>
    </xf>
    <xf numFmtId="0" fontId="2" fillId="0" borderId="0" xfId="1" applyFont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165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protection locked="0"/>
    </xf>
    <xf numFmtId="16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164" fontId="11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Alignment="1"/>
    <xf numFmtId="49" fontId="2" fillId="0" borderId="0" xfId="1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2" fillId="2" borderId="4" xfId="1" applyFont="1" applyFill="1" applyBorder="1" applyAlignment="1" applyProtection="1"/>
    <xf numFmtId="0" fontId="2" fillId="2" borderId="5" xfId="1" applyFont="1" applyFill="1" applyBorder="1" applyAlignment="1" applyProtection="1"/>
    <xf numFmtId="0" fontId="2" fillId="0" borderId="6" xfId="1" applyBorder="1" applyAlignment="1" applyProtection="1">
      <alignment horizontal="center"/>
    </xf>
    <xf numFmtId="165" fontId="2" fillId="0" borderId="0" xfId="1" applyNumberFormat="1" applyBorder="1" applyAlignment="1" applyProtection="1">
      <alignment horizontal="center"/>
      <protection locked="0"/>
    </xf>
    <xf numFmtId="165" fontId="2" fillId="0" borderId="7" xfId="1" applyNumberFormat="1" applyFont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5" fontId="2" fillId="0" borderId="8" xfId="1" applyNumberFormat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165" fontId="2" fillId="2" borderId="7" xfId="1" applyNumberForma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</xf>
    <xf numFmtId="165" fontId="2" fillId="2" borderId="10" xfId="1" applyNumberFormat="1" applyFill="1" applyBorder="1" applyAlignment="1" applyProtection="1">
      <alignment horizontal="center"/>
    </xf>
    <xf numFmtId="165" fontId="2" fillId="0" borderId="10" xfId="1" applyNumberFormat="1" applyFill="1" applyBorder="1" applyAlignment="1" applyProtection="1">
      <alignment horizontal="center"/>
    </xf>
    <xf numFmtId="165" fontId="2" fillId="0" borderId="7" xfId="1" applyNumberFormat="1" applyFill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165" fontId="2" fillId="0" borderId="12" xfId="1" applyNumberFormat="1" applyBorder="1" applyAlignment="1" applyProtection="1">
      <alignment horizontal="center"/>
    </xf>
    <xf numFmtId="165" fontId="2" fillId="0" borderId="1" xfId="1" applyNumberFormat="1" applyBorder="1" applyAlignment="1" applyProtection="1">
      <alignment horizontal="center"/>
    </xf>
    <xf numFmtId="165" fontId="2" fillId="2" borderId="5" xfId="1" applyNumberFormat="1" applyFill="1" applyBorder="1" applyAlignment="1" applyProtection="1">
      <alignment horizontal="center"/>
    </xf>
    <xf numFmtId="165" fontId="2" fillId="2" borderId="4" xfId="1" applyNumberFormat="1" applyFill="1" applyBorder="1" applyAlignment="1" applyProtection="1">
      <alignment horizontal="center"/>
    </xf>
    <xf numFmtId="165" fontId="2" fillId="2" borderId="4" xfId="1" applyNumberFormat="1" applyFont="1" applyFill="1" applyBorder="1" applyAlignment="1" applyProtection="1">
      <alignment horizontal="center"/>
    </xf>
    <xf numFmtId="165" fontId="2" fillId="2" borderId="13" xfId="1" applyNumberFormat="1" applyFont="1" applyFill="1" applyBorder="1" applyAlignment="1" applyProtection="1">
      <alignment horizontal="center"/>
    </xf>
    <xf numFmtId="165" fontId="2" fillId="0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right"/>
    </xf>
    <xf numFmtId="165" fontId="2" fillId="0" borderId="0" xfId="1" applyNumberFormat="1" applyAlignment="1" applyProtection="1">
      <alignment horizontal="center"/>
    </xf>
    <xf numFmtId="0" fontId="2" fillId="0" borderId="0" xfId="1" applyFill="1" applyBorder="1" applyAlignment="1" applyProtection="1"/>
    <xf numFmtId="49" fontId="14" fillId="0" borderId="0" xfId="2" applyNumberFormat="1" applyFont="1" applyFill="1" applyBorder="1" applyAlignment="1" applyProtection="1"/>
    <xf numFmtId="165" fontId="2" fillId="4" borderId="7" xfId="1" applyNumberFormat="1" applyFill="1" applyBorder="1" applyAlignment="1" applyProtection="1">
      <alignment horizontal="center"/>
    </xf>
    <xf numFmtId="165" fontId="2" fillId="4" borderId="0" xfId="1" applyNumberForma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165" fontId="2" fillId="0" borderId="14" xfId="1" applyNumberFormat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alignment horizontal="center"/>
    </xf>
    <xf numFmtId="0" fontId="16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8" fillId="0" borderId="14" xfId="0" applyFont="1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right"/>
      <protection locked="0"/>
    </xf>
    <xf numFmtId="165" fontId="2" fillId="0" borderId="0" xfId="1" applyNumberFormat="1" applyBorder="1" applyAlignment="1" applyProtection="1">
      <alignment horizontal="center"/>
    </xf>
    <xf numFmtId="165" fontId="2" fillId="3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left"/>
    </xf>
    <xf numFmtId="166" fontId="2" fillId="0" borderId="0" xfId="1" applyNumberFormat="1" applyAlignment="1" applyProtection="1">
      <alignment horizontal="right"/>
    </xf>
    <xf numFmtId="49" fontId="13" fillId="0" borderId="0" xfId="1" applyNumberFormat="1" applyFont="1" applyAlignment="1" applyProtection="1">
      <alignment horizontal="left"/>
    </xf>
    <xf numFmtId="49" fontId="2" fillId="0" borderId="0" xfId="1" applyNumberFormat="1" applyAlignment="1" applyProtection="1"/>
    <xf numFmtId="165" fontId="2" fillId="0" borderId="0" xfId="1" applyNumberFormat="1" applyAlignment="1">
      <alignment horizontal="center"/>
    </xf>
    <xf numFmtId="0" fontId="2" fillId="0" borderId="0" xfId="1" applyAlignment="1">
      <alignment horizontal="right"/>
    </xf>
    <xf numFmtId="0" fontId="19" fillId="0" borderId="0" xfId="1" applyFont="1" applyAlignment="1">
      <alignment horizontal="center"/>
    </xf>
    <xf numFmtId="0" fontId="9" fillId="0" borderId="2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16" fillId="0" borderId="0" xfId="0" applyFont="1" applyAlignment="1" applyProtection="1">
      <alignment horizontal="center"/>
    </xf>
    <xf numFmtId="0" fontId="7" fillId="0" borderId="0" xfId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</xf>
    <xf numFmtId="0" fontId="2" fillId="2" borderId="13" xfId="1" applyFont="1" applyFill="1" applyBorder="1" applyAlignment="1" applyProtection="1">
      <alignment horizontal="center"/>
    </xf>
    <xf numFmtId="0" fontId="2" fillId="2" borderId="5" xfId="1" applyFont="1" applyFill="1" applyBorder="1" applyAlignment="1" applyProtection="1">
      <alignment horizontal="center"/>
    </xf>
    <xf numFmtId="165" fontId="2" fillId="2" borderId="13" xfId="1" applyNumberFormat="1" applyFont="1" applyFill="1" applyBorder="1" applyAlignment="1" applyProtection="1">
      <alignment horizontal="right"/>
    </xf>
    <xf numFmtId="165" fontId="2" fillId="2" borderId="4" xfId="1" applyNumberFormat="1" applyFont="1" applyFill="1" applyBorder="1" applyAlignment="1" applyProtection="1">
      <alignment horizontal="right"/>
    </xf>
    <xf numFmtId="164" fontId="2" fillId="0" borderId="0" xfId="1" applyNumberFormat="1" applyAlignment="1" applyProtection="1">
      <alignment horizontal="center"/>
      <protection locked="0"/>
    </xf>
  </cellXfs>
  <cellStyles count="6">
    <cellStyle name="Excel Built-in Normal" xfId="1"/>
    <cellStyle name="Hyperlink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728979115476E-2"/>
          <c:y val="7.7193246961509657E-2"/>
          <c:w val="0.6755860197903818"/>
          <c:h val="0.8000027412374624"/>
        </c:manualLayout>
      </c:layout>
      <c:lineChart>
        <c:grouping val="standard"/>
        <c:varyColors val="0"/>
        <c:ser>
          <c:idx val="0"/>
          <c:order val="0"/>
          <c:tx>
            <c:v>TRUSTCO Business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SUMMARY'!$B$7:$B$18</c:f>
              <c:numCache>
                <c:formatCode>_(\$* #,##0.00_);_(\$* \(#,##0.00\);_(\$* \-??_);_(@_)</c:formatCode>
                <c:ptCount val="12"/>
                <c:pt idx="0">
                  <c:v>2212.59</c:v>
                </c:pt>
                <c:pt idx="1">
                  <c:v>2232.59</c:v>
                </c:pt>
                <c:pt idx="2">
                  <c:v>2433.79</c:v>
                </c:pt>
                <c:pt idx="3">
                  <c:v>1636.46</c:v>
                </c:pt>
                <c:pt idx="4">
                  <c:v>1611.42</c:v>
                </c:pt>
                <c:pt idx="5">
                  <c:v>1936.42</c:v>
                </c:pt>
                <c:pt idx="6">
                  <c:v>2199.7200000000003</c:v>
                </c:pt>
                <c:pt idx="7">
                  <c:v>2254.7200000000003</c:v>
                </c:pt>
                <c:pt idx="8">
                  <c:v>3003.7200000000003</c:v>
                </c:pt>
                <c:pt idx="9">
                  <c:v>2870.3700000000003</c:v>
                </c:pt>
                <c:pt idx="10">
                  <c:v>2870.3700000000003</c:v>
                </c:pt>
                <c:pt idx="11">
                  <c:v>2870.3700000000003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1-46D3-9290-7B7BC2EBF2DF}"/>
            </c:ext>
          </c:extLst>
        </c:ser>
        <c:ser>
          <c:idx val="1"/>
          <c:order val="1"/>
          <c:tx>
            <c:v>TRUSTCO Comp Team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SUMMARY'!$D$7:$D$18</c:f>
              <c:numCache>
                <c:formatCode>_(\$* #,##0.00_);_(\$* \(#,##0.00\);_(\$* \-??_);_(@_)</c:formatCode>
                <c:ptCount val="12"/>
                <c:pt idx="0">
                  <c:v>1545.03</c:v>
                </c:pt>
                <c:pt idx="1">
                  <c:v>1085.03</c:v>
                </c:pt>
                <c:pt idx="2">
                  <c:v>1085.03</c:v>
                </c:pt>
                <c:pt idx="3">
                  <c:v>1246.03</c:v>
                </c:pt>
                <c:pt idx="4">
                  <c:v>1246.03</c:v>
                </c:pt>
                <c:pt idx="5">
                  <c:v>1246.03</c:v>
                </c:pt>
                <c:pt idx="6">
                  <c:v>1372.98</c:v>
                </c:pt>
                <c:pt idx="7">
                  <c:v>831.48</c:v>
                </c:pt>
                <c:pt idx="8">
                  <c:v>831.48</c:v>
                </c:pt>
                <c:pt idx="9">
                  <c:v>831.48</c:v>
                </c:pt>
                <c:pt idx="10">
                  <c:v>831.48</c:v>
                </c:pt>
                <c:pt idx="11">
                  <c:v>831.48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1-46D3-9290-7B7BC2EBF2DF}"/>
            </c:ext>
          </c:extLst>
        </c:ser>
        <c:ser>
          <c:idx val="2"/>
          <c:order val="2"/>
          <c:tx>
            <c:v>SEFCU - Mint Share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SUMMARY'!$F$7:$F$18</c:f>
              <c:numCache>
                <c:formatCode>_(\$* #,##0.00_);_(\$* \(#,##0.00\);_(\$* \-??_);_(@_)</c:formatCode>
                <c:ptCount val="12"/>
                <c:pt idx="0">
                  <c:v>2066.5500000000002</c:v>
                </c:pt>
                <c:pt idx="1">
                  <c:v>2066.79</c:v>
                </c:pt>
                <c:pt idx="2">
                  <c:v>2066.79</c:v>
                </c:pt>
                <c:pt idx="3">
                  <c:v>2067.3000000000002</c:v>
                </c:pt>
                <c:pt idx="4">
                  <c:v>2067.5600000000004</c:v>
                </c:pt>
                <c:pt idx="5">
                  <c:v>2067.8100000000004</c:v>
                </c:pt>
                <c:pt idx="6">
                  <c:v>2068.0700000000006</c:v>
                </c:pt>
                <c:pt idx="7">
                  <c:v>2068.3300000000008</c:v>
                </c:pt>
                <c:pt idx="8">
                  <c:v>2068.5900000000011</c:v>
                </c:pt>
                <c:pt idx="9">
                  <c:v>2068.5900000000011</c:v>
                </c:pt>
                <c:pt idx="10">
                  <c:v>2068.5900000000011</c:v>
                </c:pt>
                <c:pt idx="11">
                  <c:v>2068.5900000000011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1-46D3-9290-7B7BC2EBF2DF}"/>
            </c:ext>
          </c:extLst>
        </c:ser>
        <c:ser>
          <c:idx val="3"/>
          <c:order val="3"/>
          <c:tx>
            <c:v>SEFCU - Membership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SUMMARY'!$H$7:$H$18</c:f>
              <c:numCache>
                <c:formatCode>_(\$* #,##0.00_);_(\$* \(#,##0.00\);_(\$* \-??_);_(@_)</c:formatCode>
                <c:ptCount val="12"/>
                <c:pt idx="0">
                  <c:v>8248.2900000000009</c:v>
                </c:pt>
                <c:pt idx="1">
                  <c:v>8318.2900000000009</c:v>
                </c:pt>
                <c:pt idx="2">
                  <c:v>8318.2900000000009</c:v>
                </c:pt>
                <c:pt idx="3">
                  <c:v>6630.2900000000009</c:v>
                </c:pt>
                <c:pt idx="4">
                  <c:v>6726.2900000000009</c:v>
                </c:pt>
                <c:pt idx="5">
                  <c:v>6912.2900000000009</c:v>
                </c:pt>
                <c:pt idx="6">
                  <c:v>7026.2900000000009</c:v>
                </c:pt>
                <c:pt idx="7">
                  <c:v>7230.2900000000009</c:v>
                </c:pt>
                <c:pt idx="8">
                  <c:v>7368.2900000000009</c:v>
                </c:pt>
                <c:pt idx="9">
                  <c:v>7368.2900000000009</c:v>
                </c:pt>
                <c:pt idx="10">
                  <c:v>7368.2900000000009</c:v>
                </c:pt>
                <c:pt idx="11">
                  <c:v>7368.2900000000009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1-46D3-9290-7B7BC2EBF2DF}"/>
            </c:ext>
          </c:extLst>
        </c:ser>
        <c:ser>
          <c:idx val="4"/>
          <c:order val="4"/>
          <c:tx>
            <c:v>ACCOUNT TOTAL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SUMMARY'!$J$7:$J$18</c:f>
              <c:numCache>
                <c:formatCode>_(\$* #,##0.00_);_(\$* \(#,##0.00\);_(\$* \-??_);_(@_)</c:formatCode>
                <c:ptCount val="12"/>
                <c:pt idx="0">
                  <c:v>14072.460000000001</c:v>
                </c:pt>
                <c:pt idx="1">
                  <c:v>13702.7</c:v>
                </c:pt>
                <c:pt idx="2">
                  <c:v>13903.900000000001</c:v>
                </c:pt>
                <c:pt idx="3">
                  <c:v>11580.080000000002</c:v>
                </c:pt>
                <c:pt idx="4">
                  <c:v>11651.300000000001</c:v>
                </c:pt>
                <c:pt idx="5">
                  <c:v>12162.550000000001</c:v>
                </c:pt>
                <c:pt idx="6">
                  <c:v>12667.060000000001</c:v>
                </c:pt>
                <c:pt idx="7">
                  <c:v>12384.820000000002</c:v>
                </c:pt>
                <c:pt idx="8">
                  <c:v>13272.080000000002</c:v>
                </c:pt>
                <c:pt idx="9">
                  <c:v>13138.730000000003</c:v>
                </c:pt>
                <c:pt idx="10">
                  <c:v>13138.730000000003</c:v>
                </c:pt>
                <c:pt idx="11">
                  <c:v>13138.730000000003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51-46D3-9290-7B7BC2EBF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5456"/>
        <c:axId val="80445824"/>
      </c:lineChart>
      <c:catAx>
        <c:axId val="804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445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04458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\$* #,##0.00_);_(\$* \(#,##0.00\);_(\$* \-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435456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037986054418829"/>
          <c:y val="0.30877303494957881"/>
          <c:w val="0.18617637678233381"/>
          <c:h val="0.421054105078970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142875</xdr:rowOff>
    </xdr:to>
    <xdr:pic>
      <xdr:nvPicPr>
        <xdr:cNvPr id="30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10</xdr:col>
      <xdr:colOff>771525</xdr:colOff>
      <xdr:row>33</xdr:row>
      <xdr:rowOff>95250</xdr:rowOff>
    </xdr:to>
    <xdr:graphicFrame macro="">
      <xdr:nvGraphicFramePr>
        <xdr:cNvPr id="3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10" sqref="D10"/>
    </sheetView>
  </sheetViews>
  <sheetFormatPr defaultColWidth="11.85546875" defaultRowHeight="21.75" customHeight="1" x14ac:dyDescent="0.2"/>
  <cols>
    <col min="1" max="1" width="11.85546875" style="93"/>
    <col min="2" max="2" width="21.28515625" style="93" customWidth="1"/>
    <col min="3" max="3" width="11.85546875" style="93"/>
    <col min="4" max="4" width="24.7109375" style="93" customWidth="1"/>
    <col min="5" max="16384" width="11.85546875" style="93"/>
  </cols>
  <sheetData>
    <row r="1" spans="1:10" ht="21.75" customHeight="1" x14ac:dyDescent="0.45">
      <c r="A1" s="110" t="s">
        <v>59</v>
      </c>
      <c r="B1" s="110"/>
      <c r="C1" s="110"/>
      <c r="D1" s="110"/>
      <c r="E1" s="110"/>
      <c r="F1" s="91"/>
      <c r="G1" s="91"/>
      <c r="H1" s="92"/>
      <c r="I1" s="92"/>
      <c r="J1" s="92"/>
    </row>
    <row r="2" spans="1:10" ht="21.75" customHeight="1" x14ac:dyDescent="0.45">
      <c r="A2" s="110"/>
      <c r="B2" s="110"/>
      <c r="C2" s="110"/>
      <c r="D2" s="110"/>
      <c r="E2" s="110"/>
      <c r="F2" s="91"/>
      <c r="G2" s="91"/>
      <c r="H2" s="92"/>
      <c r="I2" s="92"/>
      <c r="J2" s="92"/>
    </row>
    <row r="3" spans="1:10" ht="21.75" customHeight="1" x14ac:dyDescent="0.45">
      <c r="A3" s="91"/>
      <c r="B3" s="91"/>
      <c r="C3" s="91"/>
      <c r="D3" s="91"/>
      <c r="E3" s="91"/>
      <c r="F3" s="91"/>
      <c r="G3" s="91"/>
      <c r="H3" s="92"/>
      <c r="I3" s="92"/>
      <c r="J3" s="92"/>
    </row>
    <row r="4" spans="1:10" ht="21.75" customHeight="1" x14ac:dyDescent="0.25">
      <c r="B4" s="94" t="s">
        <v>66</v>
      </c>
      <c r="C4" s="96">
        <v>2023</v>
      </c>
    </row>
    <row r="6" spans="1:10" ht="21.75" customHeight="1" x14ac:dyDescent="0.25">
      <c r="B6" s="95" t="s">
        <v>61</v>
      </c>
      <c r="C6" s="95"/>
      <c r="D6" s="95" t="s">
        <v>60</v>
      </c>
    </row>
    <row r="7" spans="1:10" ht="21.75" customHeight="1" x14ac:dyDescent="0.2">
      <c r="B7" s="93" t="s">
        <v>62</v>
      </c>
      <c r="D7" s="97">
        <v>2113.9299999999998</v>
      </c>
    </row>
    <row r="8" spans="1:10" ht="21.75" customHeight="1" x14ac:dyDescent="0.2">
      <c r="B8" s="93" t="s">
        <v>63</v>
      </c>
      <c r="D8" s="97">
        <v>1325.03</v>
      </c>
    </row>
    <row r="9" spans="1:10" ht="21.75" customHeight="1" x14ac:dyDescent="0.25">
      <c r="B9" s="93" t="s">
        <v>64</v>
      </c>
      <c r="D9" s="89">
        <v>7987.29</v>
      </c>
    </row>
    <row r="10" spans="1:10" ht="21.75" customHeight="1" x14ac:dyDescent="0.25">
      <c r="B10" s="93" t="s">
        <v>65</v>
      </c>
      <c r="D10" s="89">
        <v>2066.29</v>
      </c>
    </row>
  </sheetData>
  <sheetProtection sheet="1" objects="1" scenarios="1" selectLockedCells="1"/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159</v>
      </c>
      <c r="E2" s="116"/>
      <c r="F2" s="116"/>
      <c r="G2" s="6"/>
    </row>
    <row r="3" spans="1:12" ht="15.75" x14ac:dyDescent="0.25">
      <c r="B3" s="114"/>
      <c r="C3" s="114"/>
      <c r="D3" s="109" t="s">
        <v>52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2" t="s">
        <v>4</v>
      </c>
      <c r="B5" s="112"/>
      <c r="C5" s="112"/>
      <c r="D5" s="112"/>
      <c r="E5" s="10"/>
      <c r="F5" s="10"/>
      <c r="G5" s="11"/>
    </row>
    <row r="6" spans="1:12" ht="14.25" customHeight="1" x14ac:dyDescent="0.5">
      <c r="A6" s="112"/>
      <c r="B6" s="112"/>
      <c r="C6" s="112"/>
      <c r="D6" s="112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E10" s="15"/>
      <c r="F10" s="15"/>
    </row>
    <row r="11" spans="1:12" ht="15" customHeight="1" x14ac:dyDescent="0.25">
      <c r="A11" s="1">
        <v>45184</v>
      </c>
      <c r="B11" s="2" t="s">
        <v>68</v>
      </c>
      <c r="C11" s="3" t="s">
        <v>200</v>
      </c>
      <c r="D11" s="4">
        <v>32</v>
      </c>
    </row>
    <row r="12" spans="1:12" x14ac:dyDescent="0.25">
      <c r="A12" s="1">
        <v>45184</v>
      </c>
      <c r="B12" s="2" t="s">
        <v>68</v>
      </c>
      <c r="C12" s="58" t="s">
        <v>199</v>
      </c>
      <c r="D12" s="4">
        <v>22</v>
      </c>
    </row>
    <row r="13" spans="1:12" x14ac:dyDescent="0.25">
      <c r="A13" s="1">
        <v>45189</v>
      </c>
      <c r="B13" s="5" t="s">
        <v>68</v>
      </c>
      <c r="C13" s="3" t="s">
        <v>201</v>
      </c>
      <c r="D13" s="4">
        <v>34</v>
      </c>
    </row>
    <row r="14" spans="1:12" x14ac:dyDescent="0.25">
      <c r="A14" s="1">
        <v>45196</v>
      </c>
      <c r="B14" s="18" t="s">
        <v>74</v>
      </c>
      <c r="C14" s="3" t="s">
        <v>202</v>
      </c>
      <c r="D14" s="4">
        <v>8</v>
      </c>
    </row>
    <row r="15" spans="1:12" x14ac:dyDescent="0.25">
      <c r="A15" s="1">
        <v>45196</v>
      </c>
      <c r="B15" s="2" t="s">
        <v>74</v>
      </c>
      <c r="C15" s="3" t="s">
        <v>203</v>
      </c>
      <c r="D15" s="4">
        <v>10</v>
      </c>
      <c r="H15" s="1"/>
      <c r="I15" s="19"/>
    </row>
    <row r="16" spans="1:12" x14ac:dyDescent="0.25">
      <c r="A16" s="1">
        <v>45196</v>
      </c>
      <c r="B16" s="2" t="s">
        <v>68</v>
      </c>
      <c r="C16" s="3" t="s">
        <v>204</v>
      </c>
      <c r="D16" s="4">
        <v>32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138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43709</v>
      </c>
      <c r="B41" s="5"/>
      <c r="C41" s="3" t="s">
        <v>13</v>
      </c>
      <c r="D41" s="63">
        <f>SUM(AUG!D44)</f>
        <v>7230.2900000000009</v>
      </c>
    </row>
    <row r="42" spans="1:12" x14ac:dyDescent="0.25">
      <c r="B42" s="5"/>
      <c r="C42" s="3" t="s">
        <v>5</v>
      </c>
      <c r="D42" s="28">
        <f>SUM(D23)</f>
        <v>138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43738</v>
      </c>
      <c r="C44" s="3" t="s">
        <v>14</v>
      </c>
      <c r="D44" s="4">
        <f>SUM(D41:D43)</f>
        <v>7368.2900000000009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159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52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"/>
      <c r="F55" s="10"/>
    </row>
    <row r="56" spans="1:9" ht="15.75" x14ac:dyDescent="0.25">
      <c r="A56" s="112"/>
      <c r="B56" s="112"/>
      <c r="C56" s="112"/>
      <c r="D56" s="112"/>
      <c r="E56" s="10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E59" s="15"/>
      <c r="F59" s="15"/>
    </row>
    <row r="60" spans="1:9" x14ac:dyDescent="0.25">
      <c r="A60" s="1">
        <v>43709</v>
      </c>
      <c r="C60" s="3" t="s">
        <v>16</v>
      </c>
      <c r="D60" s="4">
        <v>0.26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0.26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43709</v>
      </c>
      <c r="C72" s="3" t="s">
        <v>18</v>
      </c>
      <c r="D72" s="63">
        <f>SUM(AUG!D75)</f>
        <v>2068.3300000000008</v>
      </c>
    </row>
    <row r="73" spans="1:6" x14ac:dyDescent="0.25">
      <c r="C73" s="3" t="s">
        <v>5</v>
      </c>
      <c r="D73" s="4">
        <f>SUM(D62)</f>
        <v>0.26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43738</v>
      </c>
      <c r="C75" s="3" t="s">
        <v>19</v>
      </c>
      <c r="D75" s="4">
        <f>SUM(D72:D74)</f>
        <v>2068.5900000000011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52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E106" s="15"/>
      <c r="F106" s="15"/>
    </row>
    <row r="107" spans="1:6" s="41" customFormat="1" x14ac:dyDescent="0.25">
      <c r="A107" s="37">
        <v>45170</v>
      </c>
      <c r="B107" s="38" t="s">
        <v>76</v>
      </c>
      <c r="C107" s="39" t="s">
        <v>207</v>
      </c>
      <c r="D107" s="40">
        <v>4</v>
      </c>
    </row>
    <row r="108" spans="1:6" s="41" customFormat="1" x14ac:dyDescent="0.25">
      <c r="A108" s="37">
        <v>45170</v>
      </c>
      <c r="B108" s="38" t="s">
        <v>76</v>
      </c>
      <c r="C108" s="39" t="s">
        <v>208</v>
      </c>
      <c r="D108" s="40">
        <v>100</v>
      </c>
    </row>
    <row r="109" spans="1:6" x14ac:dyDescent="0.25">
      <c r="A109" s="37">
        <v>45184</v>
      </c>
      <c r="B109" s="38" t="s">
        <v>76</v>
      </c>
      <c r="C109" s="39" t="s">
        <v>209</v>
      </c>
      <c r="D109" s="40">
        <v>200</v>
      </c>
      <c r="E109" s="15"/>
      <c r="F109" s="15"/>
    </row>
    <row r="110" spans="1:6" x14ac:dyDescent="0.25">
      <c r="A110" s="18">
        <v>45184</v>
      </c>
      <c r="B110" s="42" t="s">
        <v>76</v>
      </c>
      <c r="C110" s="34" t="s">
        <v>210</v>
      </c>
      <c r="D110" s="28">
        <v>250</v>
      </c>
      <c r="E110" s="15"/>
      <c r="F110" s="15"/>
    </row>
    <row r="111" spans="1:6" ht="14.25" customHeight="1" x14ac:dyDescent="0.25">
      <c r="A111" s="1">
        <v>45189</v>
      </c>
      <c r="B111" s="2" t="s">
        <v>68</v>
      </c>
      <c r="C111" s="3" t="s">
        <v>211</v>
      </c>
      <c r="D111" s="4">
        <v>180</v>
      </c>
      <c r="E111" s="15"/>
      <c r="F111" s="15"/>
    </row>
    <row r="112" spans="1:6" ht="14.25" customHeight="1" x14ac:dyDescent="0.25">
      <c r="A112" s="1">
        <v>45196</v>
      </c>
      <c r="B112" s="5" t="s">
        <v>72</v>
      </c>
      <c r="C112" s="3" t="s">
        <v>105</v>
      </c>
      <c r="D112" s="4">
        <v>15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749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43709</v>
      </c>
      <c r="C143" s="3" t="s">
        <v>13</v>
      </c>
      <c r="D143" s="28">
        <f>SUM(AUG!D146)</f>
        <v>2254.7200000000003</v>
      </c>
    </row>
    <row r="144" spans="1:6" x14ac:dyDescent="0.25">
      <c r="C144" s="3" t="s">
        <v>5</v>
      </c>
      <c r="D144" s="4">
        <f>SUM(D117)</f>
        <v>749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43738</v>
      </c>
      <c r="C146" s="3" t="s">
        <v>14</v>
      </c>
      <c r="D146" s="4">
        <f>SUM(D143:D145)</f>
        <v>3003.7200000000003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52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8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43709</v>
      </c>
      <c r="C190" s="3" t="s">
        <v>13</v>
      </c>
      <c r="D190" s="28">
        <f>SUM(AUG!D193)</f>
        <v>831.48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43738</v>
      </c>
      <c r="C193" s="3" t="s">
        <v>14</v>
      </c>
      <c r="D193" s="4">
        <f>SUM(D190:D192)</f>
        <v>831.48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159</v>
      </c>
      <c r="E2" s="116"/>
      <c r="F2" s="116"/>
      <c r="G2" s="6"/>
    </row>
    <row r="3" spans="1:12" ht="15.75" x14ac:dyDescent="0.25">
      <c r="B3" s="114"/>
      <c r="C3" s="114"/>
      <c r="D3" s="109" t="s">
        <v>54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2" t="s">
        <v>4</v>
      </c>
      <c r="B5" s="112"/>
      <c r="C5" s="112"/>
      <c r="D5" s="112"/>
      <c r="E5" s="10"/>
      <c r="F5" s="10"/>
      <c r="G5" s="11"/>
    </row>
    <row r="6" spans="1:12" ht="14.25" customHeight="1" x14ac:dyDescent="0.5">
      <c r="A6" s="112"/>
      <c r="B6" s="112"/>
      <c r="C6" s="112"/>
      <c r="D6" s="112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43739</v>
      </c>
      <c r="B41" s="5"/>
      <c r="C41" s="3" t="s">
        <v>13</v>
      </c>
      <c r="D41" s="63">
        <f>SUM(SEP!D44)</f>
        <v>7368.2900000000009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43769</v>
      </c>
      <c r="C44" s="3" t="s">
        <v>14</v>
      </c>
      <c r="D44" s="4">
        <f>SUM(D41:D43)</f>
        <v>7368.2900000000009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159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54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"/>
      <c r="F55" s="10"/>
    </row>
    <row r="56" spans="1:9" ht="15.75" x14ac:dyDescent="0.25">
      <c r="A56" s="112"/>
      <c r="B56" s="112"/>
      <c r="C56" s="112"/>
      <c r="D56" s="112"/>
      <c r="E56" s="10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E59" s="15"/>
      <c r="F59" s="15"/>
    </row>
    <row r="60" spans="1:9" x14ac:dyDescent="0.25">
      <c r="A60" s="1">
        <v>43739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43739</v>
      </c>
      <c r="C72" s="3" t="s">
        <v>18</v>
      </c>
      <c r="D72" s="63">
        <f>SUM(SEP!D75)</f>
        <v>2068.5900000000011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43769</v>
      </c>
      <c r="C75" s="3" t="s">
        <v>19</v>
      </c>
      <c r="D75" s="4">
        <f>SUM(D72:D74)</f>
        <v>2068.5900000000011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54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45202</v>
      </c>
      <c r="B123" s="5">
        <v>2856</v>
      </c>
      <c r="C123" s="3" t="s">
        <v>212</v>
      </c>
      <c r="D123" s="4">
        <v>95</v>
      </c>
      <c r="E123" s="15"/>
      <c r="F123" s="15"/>
    </row>
    <row r="124" spans="1:6" ht="14.25" customHeight="1" x14ac:dyDescent="0.25">
      <c r="A124" s="1">
        <v>45202</v>
      </c>
      <c r="B124" s="5">
        <v>2857</v>
      </c>
      <c r="C124" s="3" t="s">
        <v>213</v>
      </c>
      <c r="D124" s="4">
        <v>0</v>
      </c>
      <c r="E124" s="15"/>
      <c r="F124" s="15"/>
    </row>
    <row r="125" spans="1:6" ht="14.25" customHeight="1" x14ac:dyDescent="0.25">
      <c r="B125" s="5"/>
      <c r="C125" s="3" t="s">
        <v>214</v>
      </c>
      <c r="D125" s="4">
        <v>0</v>
      </c>
      <c r="E125" s="15"/>
      <c r="F125" s="15"/>
    </row>
    <row r="126" spans="1:6" ht="14.25" customHeight="1" x14ac:dyDescent="0.25">
      <c r="B126" s="5"/>
      <c r="C126" s="3" t="s">
        <v>215</v>
      </c>
      <c r="D126" s="4">
        <v>0</v>
      </c>
      <c r="E126" s="15"/>
      <c r="F126" s="15"/>
    </row>
    <row r="127" spans="1:6" ht="14.25" customHeight="1" x14ac:dyDescent="0.25">
      <c r="C127" s="3" t="s">
        <v>216</v>
      </c>
      <c r="D127" s="4">
        <v>38.35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133.35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43739</v>
      </c>
      <c r="C143" s="3" t="s">
        <v>13</v>
      </c>
      <c r="D143" s="28">
        <f>SUM(SEP!D146)</f>
        <v>3003.7200000000003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-133.35</v>
      </c>
    </row>
    <row r="146" spans="1:6" x14ac:dyDescent="0.25">
      <c r="A146" s="1">
        <v>43769</v>
      </c>
      <c r="C146" s="3" t="s">
        <v>14</v>
      </c>
      <c r="D146" s="4">
        <f>SUM(D143:D145)</f>
        <v>2870.3700000000003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54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8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43739</v>
      </c>
      <c r="C190" s="3" t="s">
        <v>13</v>
      </c>
      <c r="D190" s="28">
        <f>SUM(SEP!D193)</f>
        <v>831.48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43769</v>
      </c>
      <c r="C193" s="3" t="s">
        <v>14</v>
      </c>
      <c r="D193" s="4">
        <f>SUM(D190:D192)</f>
        <v>831.48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159</v>
      </c>
      <c r="E2" s="116"/>
      <c r="F2" s="116"/>
      <c r="G2" s="6"/>
    </row>
    <row r="3" spans="1:12" ht="15.75" x14ac:dyDescent="0.25">
      <c r="B3" s="114"/>
      <c r="C3" s="114"/>
      <c r="D3" s="109" t="s">
        <v>55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2" t="s">
        <v>4</v>
      </c>
      <c r="B5" s="112"/>
      <c r="C5" s="112"/>
      <c r="D5" s="112"/>
      <c r="E5" s="10"/>
      <c r="F5" s="10"/>
      <c r="G5" s="11"/>
    </row>
    <row r="6" spans="1:12" ht="14.25" customHeight="1" x14ac:dyDescent="0.5">
      <c r="A6" s="112"/>
      <c r="B6" s="112"/>
      <c r="C6" s="112"/>
      <c r="D6" s="112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43770</v>
      </c>
      <c r="B41" s="5"/>
      <c r="C41" s="3" t="s">
        <v>13</v>
      </c>
      <c r="D41" s="63">
        <f>SUM(OCT!D44)</f>
        <v>7368.2900000000009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43799</v>
      </c>
      <c r="C44" s="3" t="s">
        <v>14</v>
      </c>
      <c r="D44" s="4">
        <f>SUM(D41:D43)</f>
        <v>7368.2900000000009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159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55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"/>
      <c r="F55" s="10"/>
    </row>
    <row r="56" spans="1:9" ht="15.75" x14ac:dyDescent="0.25">
      <c r="A56" s="112"/>
      <c r="B56" s="112"/>
      <c r="C56" s="112"/>
      <c r="D56" s="112"/>
      <c r="E56" s="10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E59" s="15"/>
      <c r="F59" s="15"/>
    </row>
    <row r="60" spans="1:9" x14ac:dyDescent="0.25">
      <c r="A60" s="1">
        <v>43770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43770</v>
      </c>
      <c r="C72" s="3" t="s">
        <v>18</v>
      </c>
      <c r="D72" s="63">
        <f>SUM(OCT!D75)</f>
        <v>2068.5900000000011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43799</v>
      </c>
      <c r="C75" s="3" t="s">
        <v>19</v>
      </c>
      <c r="D75" s="4">
        <f>SUM(D72:D74)</f>
        <v>2068.5900000000011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55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43770</v>
      </c>
      <c r="C143" s="3" t="s">
        <v>13</v>
      </c>
      <c r="D143" s="28">
        <f>SUM(OCT!D146)</f>
        <v>2870.3700000000003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43799</v>
      </c>
      <c r="C146" s="3" t="s">
        <v>14</v>
      </c>
      <c r="D146" s="4">
        <f>SUM(D143:D145)</f>
        <v>2870.3700000000003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55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8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43770</v>
      </c>
      <c r="C190" s="3" t="s">
        <v>13</v>
      </c>
      <c r="D190" s="28">
        <f>SUM(OCT!D193)</f>
        <v>831.48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43799</v>
      </c>
      <c r="C193" s="3" t="s">
        <v>14</v>
      </c>
      <c r="D193" s="4">
        <f>SUM(D190:D192)</f>
        <v>831.48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159</v>
      </c>
      <c r="E2" s="116"/>
      <c r="F2" s="116"/>
      <c r="G2" s="6"/>
    </row>
    <row r="3" spans="1:12" ht="15.75" x14ac:dyDescent="0.25">
      <c r="B3" s="114"/>
      <c r="C3" s="114"/>
      <c r="D3" s="109" t="s">
        <v>56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2" t="s">
        <v>4</v>
      </c>
      <c r="B5" s="112"/>
      <c r="C5" s="112"/>
      <c r="D5" s="112"/>
      <c r="E5" s="10"/>
      <c r="F5" s="10"/>
      <c r="G5" s="11"/>
    </row>
    <row r="6" spans="1:12" ht="14.25" customHeight="1" x14ac:dyDescent="0.5">
      <c r="A6" s="112"/>
      <c r="B6" s="112"/>
      <c r="C6" s="112"/>
      <c r="D6" s="112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43800</v>
      </c>
      <c r="B41" s="5"/>
      <c r="C41" s="3" t="s">
        <v>13</v>
      </c>
      <c r="D41" s="63">
        <f>SUM(NOV!D44)</f>
        <v>7368.2900000000009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43830</v>
      </c>
      <c r="C44" s="3" t="s">
        <v>14</v>
      </c>
      <c r="D44" s="4">
        <f>SUM(D41:D43)</f>
        <v>7368.2900000000009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159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56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"/>
      <c r="F55" s="10"/>
    </row>
    <row r="56" spans="1:9" ht="15.75" x14ac:dyDescent="0.25">
      <c r="A56" s="112"/>
      <c r="B56" s="112"/>
      <c r="C56" s="112"/>
      <c r="D56" s="112"/>
      <c r="E56" s="10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E59" s="15"/>
      <c r="F59" s="15"/>
    </row>
    <row r="60" spans="1:9" x14ac:dyDescent="0.25">
      <c r="A60" s="1">
        <v>43800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43800</v>
      </c>
      <c r="C72" s="3" t="s">
        <v>18</v>
      </c>
      <c r="D72" s="63">
        <f>SUM(NOV!D75)</f>
        <v>2068.5900000000011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43830</v>
      </c>
      <c r="C75" s="3" t="s">
        <v>19</v>
      </c>
      <c r="D75" s="4">
        <f>SUM(D72:D74)</f>
        <v>2068.5900000000011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56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43800</v>
      </c>
      <c r="C143" s="3" t="s">
        <v>13</v>
      </c>
      <c r="D143" s="28">
        <f>SUM(NOV!D146)</f>
        <v>2870.3700000000003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43830</v>
      </c>
      <c r="C146" s="3" t="s">
        <v>14</v>
      </c>
      <c r="D146" s="4">
        <f>SUM(D143:D145)</f>
        <v>2870.3700000000003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56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8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43800</v>
      </c>
      <c r="C190" s="3" t="s">
        <v>13</v>
      </c>
      <c r="D190" s="28">
        <f>SUM(NOV!D193)</f>
        <v>831.48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43830</v>
      </c>
      <c r="C193" s="3" t="s">
        <v>14</v>
      </c>
      <c r="D193" s="4">
        <f>SUM(D190:D192)</f>
        <v>831.48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E35" sqref="E35:F35"/>
    </sheetView>
  </sheetViews>
  <sheetFormatPr defaultColWidth="12" defaultRowHeight="15" x14ac:dyDescent="0.25"/>
  <cols>
    <col min="1" max="1" width="11.85546875" style="59" customWidth="1"/>
    <col min="2" max="11" width="11.7109375" style="59" customWidth="1"/>
    <col min="12" max="16384" width="12" style="59"/>
  </cols>
  <sheetData>
    <row r="1" spans="1:11" ht="15" customHeight="1" x14ac:dyDescent="0.25">
      <c r="A1" s="119" t="s">
        <v>67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5" customHeight="1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5" spans="1:11" x14ac:dyDescent="0.25">
      <c r="A5" s="90">
        <f>SUM('DATA ENTRY'!C4)</f>
        <v>2023</v>
      </c>
      <c r="B5" s="60" t="s">
        <v>24</v>
      </c>
      <c r="C5" s="61"/>
      <c r="D5" s="60" t="s">
        <v>25</v>
      </c>
      <c r="E5" s="61"/>
      <c r="F5" s="60" t="s">
        <v>26</v>
      </c>
      <c r="G5" s="61"/>
      <c r="H5" s="60" t="s">
        <v>27</v>
      </c>
      <c r="I5" s="61"/>
      <c r="J5" s="120" t="s">
        <v>28</v>
      </c>
      <c r="K5" s="121"/>
    </row>
    <row r="6" spans="1:11" x14ac:dyDescent="0.25">
      <c r="A6" s="62" t="s">
        <v>53</v>
      </c>
      <c r="B6" s="98">
        <f>SUM('DATA ENTRY'!D7)</f>
        <v>2113.9299999999998</v>
      </c>
      <c r="C6" s="64" t="s">
        <v>29</v>
      </c>
      <c r="D6" s="65">
        <f>SUM('DATA ENTRY'!D8)</f>
        <v>1325.03</v>
      </c>
      <c r="E6" s="64" t="s">
        <v>29</v>
      </c>
      <c r="F6" s="98">
        <f>SUM('DATA ENTRY'!D10)</f>
        <v>2066.29</v>
      </c>
      <c r="G6" s="64" t="s">
        <v>29</v>
      </c>
      <c r="H6" s="98">
        <f>SUM('DATA ENTRY'!D9)</f>
        <v>7987.29</v>
      </c>
      <c r="I6" s="65" t="s">
        <v>29</v>
      </c>
      <c r="J6" s="66">
        <f>SUM(B6,D6,F6,H6)</f>
        <v>13492.54</v>
      </c>
      <c r="K6" s="67" t="s">
        <v>29</v>
      </c>
    </row>
    <row r="7" spans="1:11" x14ac:dyDescent="0.25">
      <c r="A7" s="68" t="s">
        <v>30</v>
      </c>
      <c r="B7" s="70">
        <f>SUM(JAN!D146)</f>
        <v>2212.59</v>
      </c>
      <c r="C7" s="69">
        <f t="shared" ref="C7:C18" si="0">IF(B7="","",(B7-B6))</f>
        <v>98.660000000000309</v>
      </c>
      <c r="D7" s="70">
        <f>SUM(JAN!D193)</f>
        <v>1545.03</v>
      </c>
      <c r="E7" s="69">
        <f t="shared" ref="E7:E18" si="1">IF(D7="","",(D7-D6))</f>
        <v>220</v>
      </c>
      <c r="F7" s="70">
        <f>SUM(JAN!D75)</f>
        <v>2066.5500000000002</v>
      </c>
      <c r="G7" s="69">
        <f t="shared" ref="G7:G18" si="2">IF(F7="","",(F7-F6))</f>
        <v>0.26000000000021828</v>
      </c>
      <c r="H7" s="70">
        <f>SUM(JAN!D44)</f>
        <v>8248.2900000000009</v>
      </c>
      <c r="I7" s="70">
        <f t="shared" ref="I7:I18" si="3">IF(H7="","",(H7-H6))</f>
        <v>261.00000000000091</v>
      </c>
      <c r="J7" s="71">
        <f>IF(H7="","",(B7+D7+F7+H7))</f>
        <v>14072.460000000001</v>
      </c>
      <c r="K7" s="69">
        <f>IF(I7="","",(J7-J6))</f>
        <v>579.92000000000007</v>
      </c>
    </row>
    <row r="8" spans="1:11" x14ac:dyDescent="0.25">
      <c r="A8" s="62" t="s">
        <v>31</v>
      </c>
      <c r="B8" s="81">
        <f>SUM(FEB!D146)</f>
        <v>2232.59</v>
      </c>
      <c r="C8" s="64">
        <f t="shared" si="0"/>
        <v>20</v>
      </c>
      <c r="D8" s="81">
        <f>SUM(FEB!D193)</f>
        <v>1085.03</v>
      </c>
      <c r="E8" s="64">
        <f t="shared" si="1"/>
        <v>-460</v>
      </c>
      <c r="F8" s="81">
        <f>SUM(FEB!D75)</f>
        <v>2066.79</v>
      </c>
      <c r="G8" s="64">
        <f t="shared" si="2"/>
        <v>0.23999999999978172</v>
      </c>
      <c r="H8" s="81">
        <f>SUM(FEB!D44)</f>
        <v>8318.2900000000009</v>
      </c>
      <c r="I8" s="65">
        <f t="shared" si="3"/>
        <v>70</v>
      </c>
      <c r="J8" s="72">
        <f t="shared" ref="J8:J18" si="4">IF(H8="","",(B8+D8+F8+H8))</f>
        <v>13702.7</v>
      </c>
      <c r="K8" s="73">
        <f t="shared" ref="K8:K18" si="5">IF(I8="","",(J8-J7))</f>
        <v>-369.76000000000022</v>
      </c>
    </row>
    <row r="9" spans="1:11" x14ac:dyDescent="0.25">
      <c r="A9" s="68" t="s">
        <v>32</v>
      </c>
      <c r="B9" s="70">
        <f>SUM(MAR!D146)</f>
        <v>2433.79</v>
      </c>
      <c r="C9" s="69">
        <f t="shared" si="0"/>
        <v>201.19999999999982</v>
      </c>
      <c r="D9" s="70">
        <f>SUM(FEB!D193)</f>
        <v>1085.03</v>
      </c>
      <c r="E9" s="69">
        <f t="shared" si="1"/>
        <v>0</v>
      </c>
      <c r="F9" s="70">
        <f>SUM(FEB!D75)</f>
        <v>2066.79</v>
      </c>
      <c r="G9" s="69">
        <f t="shared" si="2"/>
        <v>0</v>
      </c>
      <c r="H9" s="99">
        <f>SUM(FEB!D44)</f>
        <v>8318.2900000000009</v>
      </c>
      <c r="I9" s="70">
        <f t="shared" si="3"/>
        <v>0</v>
      </c>
      <c r="J9" s="71">
        <f t="shared" si="4"/>
        <v>13903.900000000001</v>
      </c>
      <c r="K9" s="69">
        <f t="shared" si="5"/>
        <v>201.20000000000073</v>
      </c>
    </row>
    <row r="10" spans="1:11" x14ac:dyDescent="0.25">
      <c r="A10" s="62" t="s">
        <v>33</v>
      </c>
      <c r="B10" s="98">
        <f>SUM(APR!D146)</f>
        <v>1636.46</v>
      </c>
      <c r="C10" s="64">
        <f t="shared" si="0"/>
        <v>-797.32999999999993</v>
      </c>
      <c r="D10" s="65">
        <f>SUM(APR!D193)</f>
        <v>1246.03</v>
      </c>
      <c r="E10" s="64">
        <f t="shared" si="1"/>
        <v>161</v>
      </c>
      <c r="F10" s="81">
        <f>SUM(APR!D75)</f>
        <v>2067.3000000000002</v>
      </c>
      <c r="G10" s="64">
        <f t="shared" si="2"/>
        <v>0.51000000000021828</v>
      </c>
      <c r="H10" s="98">
        <f>SUM(APR!D44)</f>
        <v>6630.2900000000009</v>
      </c>
      <c r="I10" s="65">
        <f t="shared" si="3"/>
        <v>-1688</v>
      </c>
      <c r="J10" s="72">
        <f t="shared" si="4"/>
        <v>11580.080000000002</v>
      </c>
      <c r="K10" s="73">
        <f t="shared" si="5"/>
        <v>-2323.8199999999997</v>
      </c>
    </row>
    <row r="11" spans="1:11" x14ac:dyDescent="0.25">
      <c r="A11" s="68" t="s">
        <v>34</v>
      </c>
      <c r="B11" s="70">
        <f>SUM(MAY!D146)</f>
        <v>1611.42</v>
      </c>
      <c r="C11" s="69">
        <f t="shared" si="0"/>
        <v>-25.039999999999964</v>
      </c>
      <c r="D11" s="70">
        <f>SUM(MAY!D193)</f>
        <v>1246.03</v>
      </c>
      <c r="E11" s="69">
        <f t="shared" si="1"/>
        <v>0</v>
      </c>
      <c r="F11" s="70">
        <f>SUM(MAY!D75)</f>
        <v>2067.5600000000004</v>
      </c>
      <c r="G11" s="69">
        <f t="shared" si="2"/>
        <v>0.26000000000021828</v>
      </c>
      <c r="H11" s="99">
        <f>SUM(MAY!D44)</f>
        <v>6726.2900000000009</v>
      </c>
      <c r="I11" s="70">
        <f t="shared" si="3"/>
        <v>96</v>
      </c>
      <c r="J11" s="71">
        <f t="shared" si="4"/>
        <v>11651.300000000001</v>
      </c>
      <c r="K11" s="69">
        <f t="shared" si="5"/>
        <v>71.219999999999345</v>
      </c>
    </row>
    <row r="12" spans="1:11" x14ac:dyDescent="0.25">
      <c r="A12" s="62" t="s">
        <v>35</v>
      </c>
      <c r="B12" s="81">
        <f>SUM(JUN!D146)</f>
        <v>1936.42</v>
      </c>
      <c r="C12" s="64">
        <f t="shared" si="0"/>
        <v>325</v>
      </c>
      <c r="D12" s="65">
        <f>SUM(JUN!D193)</f>
        <v>1246.03</v>
      </c>
      <c r="E12" s="64">
        <f t="shared" si="1"/>
        <v>0</v>
      </c>
      <c r="F12" s="81">
        <f>SUM(JUN!D75)</f>
        <v>2067.8100000000004</v>
      </c>
      <c r="G12" s="64">
        <f t="shared" si="2"/>
        <v>0.25</v>
      </c>
      <c r="H12" s="98">
        <f>SUM(JUN!D44)</f>
        <v>6912.2900000000009</v>
      </c>
      <c r="I12" s="65">
        <f t="shared" si="3"/>
        <v>186</v>
      </c>
      <c r="J12" s="72">
        <f t="shared" si="4"/>
        <v>12162.550000000001</v>
      </c>
      <c r="K12" s="73">
        <f t="shared" si="5"/>
        <v>511.25</v>
      </c>
    </row>
    <row r="13" spans="1:11" x14ac:dyDescent="0.25">
      <c r="A13" s="68" t="s">
        <v>36</v>
      </c>
      <c r="B13" s="70">
        <f>SUM(JUL!D146)</f>
        <v>2199.7200000000003</v>
      </c>
      <c r="C13" s="69">
        <f t="shared" si="0"/>
        <v>263.30000000000018</v>
      </c>
      <c r="D13" s="70">
        <f>SUM(JUL!D193)</f>
        <v>1372.98</v>
      </c>
      <c r="E13" s="69">
        <f t="shared" si="1"/>
        <v>126.95000000000005</v>
      </c>
      <c r="F13" s="70">
        <f>SUM(JUL!D75)</f>
        <v>2068.0700000000006</v>
      </c>
      <c r="G13" s="69">
        <f t="shared" si="2"/>
        <v>0.26000000000021828</v>
      </c>
      <c r="H13" s="70">
        <f>SUM(JUL!D44)</f>
        <v>7026.2900000000009</v>
      </c>
      <c r="I13" s="70">
        <f t="shared" si="3"/>
        <v>114</v>
      </c>
      <c r="J13" s="71">
        <f t="shared" si="4"/>
        <v>12667.060000000001</v>
      </c>
      <c r="K13" s="69">
        <f t="shared" si="5"/>
        <v>504.51000000000022</v>
      </c>
    </row>
    <row r="14" spans="1:11" x14ac:dyDescent="0.25">
      <c r="A14" s="62" t="s">
        <v>37</v>
      </c>
      <c r="B14" s="98">
        <f>SUM(AUG!D146)</f>
        <v>2254.7200000000003</v>
      </c>
      <c r="C14" s="64">
        <f t="shared" si="0"/>
        <v>55</v>
      </c>
      <c r="D14" s="98">
        <f>SUM(AUG!D193)</f>
        <v>831.48</v>
      </c>
      <c r="E14" s="64">
        <f t="shared" si="1"/>
        <v>-541.5</v>
      </c>
      <c r="F14" s="98">
        <f>SUM(AUG!D75)</f>
        <v>2068.3300000000008</v>
      </c>
      <c r="G14" s="64">
        <f t="shared" si="2"/>
        <v>0.26000000000021828</v>
      </c>
      <c r="H14" s="98">
        <f>SUM(AUG!D44)</f>
        <v>7230.2900000000009</v>
      </c>
      <c r="I14" s="65">
        <f t="shared" si="3"/>
        <v>204</v>
      </c>
      <c r="J14" s="72">
        <f t="shared" si="4"/>
        <v>12384.820000000002</v>
      </c>
      <c r="K14" s="73">
        <f t="shared" si="5"/>
        <v>-282.23999999999978</v>
      </c>
    </row>
    <row r="15" spans="1:11" x14ac:dyDescent="0.25">
      <c r="A15" s="68" t="s">
        <v>38</v>
      </c>
      <c r="B15" s="70">
        <f>SUM(SEP!D146)</f>
        <v>3003.7200000000003</v>
      </c>
      <c r="C15" s="86">
        <f t="shared" si="0"/>
        <v>749</v>
      </c>
      <c r="D15" s="70">
        <f>SUM(SEP!D193)</f>
        <v>831.48</v>
      </c>
      <c r="E15" s="86">
        <f t="shared" si="1"/>
        <v>0</v>
      </c>
      <c r="F15" s="70">
        <f>SUM(SEP!D75)</f>
        <v>2068.5900000000011</v>
      </c>
      <c r="G15" s="86">
        <f t="shared" si="2"/>
        <v>0.26000000000021828</v>
      </c>
      <c r="H15" s="70">
        <f>SUM(SEP!D44)</f>
        <v>7368.2900000000009</v>
      </c>
      <c r="I15" s="87">
        <f t="shared" si="3"/>
        <v>138</v>
      </c>
      <c r="J15" s="71">
        <f t="shared" si="4"/>
        <v>13272.080000000002</v>
      </c>
      <c r="K15" s="69">
        <f t="shared" si="5"/>
        <v>887.26000000000022</v>
      </c>
    </row>
    <row r="16" spans="1:11" x14ac:dyDescent="0.25">
      <c r="A16" s="62" t="s">
        <v>39</v>
      </c>
      <c r="B16" s="81">
        <f>SUM(OCT!D146)</f>
        <v>2870.3700000000003</v>
      </c>
      <c r="C16" s="64">
        <f t="shared" si="0"/>
        <v>-133.34999999999991</v>
      </c>
      <c r="D16" s="81">
        <f>SUM(OCT!D193)</f>
        <v>831.48</v>
      </c>
      <c r="E16" s="64">
        <f t="shared" si="1"/>
        <v>0</v>
      </c>
      <c r="F16" s="81">
        <f>SUM(OCT!D75)</f>
        <v>2068.5900000000011</v>
      </c>
      <c r="G16" s="64">
        <f t="shared" si="2"/>
        <v>0</v>
      </c>
      <c r="H16" s="81">
        <f>SUM(OCT!D44)</f>
        <v>7368.2900000000009</v>
      </c>
      <c r="I16" s="65">
        <f t="shared" si="3"/>
        <v>0</v>
      </c>
      <c r="J16" s="72">
        <f t="shared" si="4"/>
        <v>13138.730000000003</v>
      </c>
      <c r="K16" s="73">
        <f t="shared" si="5"/>
        <v>-133.34999999999854</v>
      </c>
    </row>
    <row r="17" spans="1:11" x14ac:dyDescent="0.25">
      <c r="A17" s="68" t="s">
        <v>40</v>
      </c>
      <c r="B17" s="70">
        <f>SUM(NOV!D146)</f>
        <v>2870.3700000000003</v>
      </c>
      <c r="C17" s="69">
        <f t="shared" si="0"/>
        <v>0</v>
      </c>
      <c r="D17" s="70">
        <f>SUM(NOV!D193)</f>
        <v>831.48</v>
      </c>
      <c r="E17" s="69">
        <f t="shared" si="1"/>
        <v>0</v>
      </c>
      <c r="F17" s="70">
        <f>SUM(NOV!D75)</f>
        <v>2068.5900000000011</v>
      </c>
      <c r="G17" s="69">
        <f t="shared" si="2"/>
        <v>0</v>
      </c>
      <c r="H17" s="70">
        <f>SUM(NOV!D44)</f>
        <v>7368.2900000000009</v>
      </c>
      <c r="I17" s="70">
        <f t="shared" si="3"/>
        <v>0</v>
      </c>
      <c r="J17" s="71">
        <f t="shared" si="4"/>
        <v>13138.730000000003</v>
      </c>
      <c r="K17" s="69">
        <f t="shared" si="5"/>
        <v>0</v>
      </c>
    </row>
    <row r="18" spans="1:11" x14ac:dyDescent="0.25">
      <c r="A18" s="74" t="s">
        <v>41</v>
      </c>
      <c r="B18" s="98">
        <f>SUM(DEC!D146)</f>
        <v>2870.3700000000003</v>
      </c>
      <c r="C18" s="75">
        <f t="shared" si="0"/>
        <v>0</v>
      </c>
      <c r="D18" s="98">
        <f>SUM(DEC!D193)</f>
        <v>831.48</v>
      </c>
      <c r="E18" s="75">
        <f t="shared" si="1"/>
        <v>0</v>
      </c>
      <c r="F18" s="98">
        <f>SUM(DEC!D75)</f>
        <v>2068.5900000000011</v>
      </c>
      <c r="G18" s="75">
        <f t="shared" si="2"/>
        <v>0</v>
      </c>
      <c r="H18" s="98">
        <f>SUM(DEC!D44)</f>
        <v>7368.2900000000009</v>
      </c>
      <c r="I18" s="76">
        <f t="shared" si="3"/>
        <v>0</v>
      </c>
      <c r="J18" s="72">
        <f t="shared" si="4"/>
        <v>13138.730000000003</v>
      </c>
      <c r="K18" s="73">
        <f t="shared" si="5"/>
        <v>0</v>
      </c>
    </row>
    <row r="19" spans="1:11" x14ac:dyDescent="0.25">
      <c r="A19" s="122" t="s">
        <v>42</v>
      </c>
      <c r="B19" s="123"/>
      <c r="C19" s="77">
        <f>SUM(C7:C18)</f>
        <v>756.44000000000051</v>
      </c>
      <c r="D19" s="78"/>
      <c r="E19" s="77">
        <f>SUM(E7:E18)</f>
        <v>-493.54999999999995</v>
      </c>
      <c r="F19" s="79"/>
      <c r="G19" s="77">
        <f>SUM(G7:G18)</f>
        <v>2.3000000000010914</v>
      </c>
      <c r="H19" s="79"/>
      <c r="I19" s="77">
        <f>SUM(I7:I18)</f>
        <v>-618.99999999999909</v>
      </c>
      <c r="J19" s="80" t="s">
        <v>43</v>
      </c>
      <c r="K19" s="77">
        <f>SUM(K7:K18)</f>
        <v>-353.80999999999767</v>
      </c>
    </row>
    <row r="20" spans="1:1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1" x14ac:dyDescent="0.25">
      <c r="B21" s="82"/>
      <c r="C21" s="83"/>
      <c r="D21" s="83"/>
      <c r="E21" s="83"/>
      <c r="F21" s="82"/>
      <c r="G21" s="83"/>
      <c r="H21" s="82"/>
      <c r="I21" s="84"/>
      <c r="J21" s="84"/>
    </row>
    <row r="23" spans="1:11" x14ac:dyDescent="0.25">
      <c r="B23" s="82"/>
    </row>
    <row r="26" spans="1:11" x14ac:dyDescent="0.25">
      <c r="B26" s="100"/>
      <c r="C26" s="101"/>
      <c r="D26" s="101"/>
      <c r="E26" s="101"/>
    </row>
    <row r="27" spans="1:11" x14ac:dyDescent="0.25">
      <c r="B27" s="100"/>
      <c r="C27" s="101"/>
      <c r="D27" s="101"/>
      <c r="E27" s="101"/>
    </row>
    <row r="28" spans="1:11" x14ac:dyDescent="0.25">
      <c r="B28" s="100"/>
      <c r="C28" s="101"/>
      <c r="D28" s="101"/>
      <c r="E28" s="101"/>
    </row>
    <row r="35" spans="1:6" x14ac:dyDescent="0.25">
      <c r="A35" s="102" t="s">
        <v>44</v>
      </c>
      <c r="E35" s="124">
        <v>44971</v>
      </c>
      <c r="F35" s="124"/>
    </row>
    <row r="36" spans="1:6" x14ac:dyDescent="0.25">
      <c r="A36" s="103" t="s">
        <v>45</v>
      </c>
    </row>
    <row r="37" spans="1:6" x14ac:dyDescent="0.25">
      <c r="A37" s="85" t="s">
        <v>46</v>
      </c>
    </row>
  </sheetData>
  <sheetProtection sheet="1" objects="1" scenarios="1" selectLockedCells="1"/>
  <mergeCells count="4">
    <mergeCell ref="A1:K3"/>
    <mergeCell ref="J5:K5"/>
    <mergeCell ref="A19:B19"/>
    <mergeCell ref="E35:F35"/>
  </mergeCells>
  <hyperlinks>
    <hyperlink ref="A37" r:id="rId1"/>
  </hyperlinks>
  <pageMargins left="0.59027777777777779" right="0.1701388888888889" top="0.25" bottom="0.37013888888888891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41" customWidth="1"/>
    <col min="6" max="6" width="3.42578125" style="5" customWidth="1"/>
    <col min="7" max="7" width="9" style="5" customWidth="1"/>
    <col min="8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2</v>
      </c>
      <c r="E2" s="116"/>
      <c r="F2" s="116"/>
      <c r="G2" s="6"/>
    </row>
    <row r="3" spans="1:12" ht="15.75" x14ac:dyDescent="0.25">
      <c r="B3" s="114"/>
      <c r="C3" s="114"/>
      <c r="D3" s="7" t="s">
        <v>3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6"/>
      <c r="F4" s="10"/>
    </row>
    <row r="5" spans="1:12" ht="14.25" customHeight="1" x14ac:dyDescent="0.5">
      <c r="A5" s="112" t="s">
        <v>4</v>
      </c>
      <c r="B5" s="112"/>
      <c r="C5" s="112"/>
      <c r="D5" s="112"/>
      <c r="E5" s="106"/>
      <c r="F5" s="10"/>
      <c r="G5" s="11"/>
    </row>
    <row r="6" spans="1:12" ht="14.25" customHeight="1" x14ac:dyDescent="0.5">
      <c r="A6" s="112"/>
      <c r="B6" s="112"/>
      <c r="C6" s="112"/>
      <c r="D6" s="112"/>
      <c r="E6" s="106"/>
      <c r="F6" s="10"/>
      <c r="G6" s="11"/>
    </row>
    <row r="7" spans="1:12" ht="14.25" customHeight="1" x14ac:dyDescent="0.5">
      <c r="A7" s="12"/>
      <c r="B7" s="13"/>
      <c r="C7" s="14"/>
      <c r="D7" s="13"/>
      <c r="E7" s="106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F10" s="15"/>
    </row>
    <row r="11" spans="1:12" ht="15" customHeight="1" x14ac:dyDescent="0.25">
      <c r="A11" s="1">
        <v>44930</v>
      </c>
      <c r="B11" s="2" t="s">
        <v>68</v>
      </c>
      <c r="C11" s="3" t="s">
        <v>85</v>
      </c>
      <c r="D11" s="4">
        <v>20</v>
      </c>
      <c r="E11" s="41" t="s">
        <v>147</v>
      </c>
    </row>
    <row r="12" spans="1:12" x14ac:dyDescent="0.25">
      <c r="A12" s="1">
        <v>44930</v>
      </c>
      <c r="B12" s="2" t="s">
        <v>72</v>
      </c>
      <c r="C12" s="58" t="s">
        <v>86</v>
      </c>
      <c r="D12" s="4">
        <v>50</v>
      </c>
      <c r="E12" s="41" t="s">
        <v>147</v>
      </c>
    </row>
    <row r="13" spans="1:12" x14ac:dyDescent="0.25">
      <c r="A13" s="1">
        <v>44930</v>
      </c>
      <c r="B13" s="5" t="s">
        <v>72</v>
      </c>
      <c r="C13" s="3" t="s">
        <v>87</v>
      </c>
      <c r="D13" s="4">
        <v>10</v>
      </c>
      <c r="E13" s="41" t="s">
        <v>147</v>
      </c>
    </row>
    <row r="14" spans="1:12" x14ac:dyDescent="0.25">
      <c r="A14" s="1">
        <v>44930</v>
      </c>
      <c r="B14" s="18" t="s">
        <v>72</v>
      </c>
      <c r="C14" s="3" t="s">
        <v>88</v>
      </c>
      <c r="D14" s="4">
        <v>10</v>
      </c>
      <c r="E14" s="41" t="s">
        <v>147</v>
      </c>
    </row>
    <row r="15" spans="1:12" x14ac:dyDescent="0.25">
      <c r="A15" s="1">
        <v>44944</v>
      </c>
      <c r="B15" s="2" t="s">
        <v>68</v>
      </c>
      <c r="C15" s="3" t="s">
        <v>69</v>
      </c>
      <c r="D15" s="4">
        <v>10</v>
      </c>
      <c r="E15" s="41" t="s">
        <v>147</v>
      </c>
      <c r="H15" s="1"/>
      <c r="I15" s="19"/>
    </row>
    <row r="16" spans="1:12" x14ac:dyDescent="0.25">
      <c r="A16" s="1">
        <v>44944</v>
      </c>
      <c r="B16" s="2" t="s">
        <v>68</v>
      </c>
      <c r="C16" s="3" t="s">
        <v>70</v>
      </c>
      <c r="D16" s="4">
        <v>22</v>
      </c>
      <c r="E16" s="41" t="s">
        <v>147</v>
      </c>
      <c r="H16" s="1"/>
      <c r="I16" s="20"/>
      <c r="J16" s="19"/>
      <c r="K16" s="3"/>
      <c r="L16" s="4"/>
    </row>
    <row r="17" spans="1:12" x14ac:dyDescent="0.25">
      <c r="A17" s="1">
        <v>44944</v>
      </c>
      <c r="B17" s="2" t="s">
        <v>68</v>
      </c>
      <c r="C17" s="3" t="s">
        <v>71</v>
      </c>
      <c r="D17" s="4">
        <v>38</v>
      </c>
      <c r="E17" s="41" t="s">
        <v>147</v>
      </c>
      <c r="H17" s="1"/>
      <c r="I17" s="20"/>
      <c r="J17" s="19"/>
      <c r="K17" s="3"/>
      <c r="L17" s="4"/>
    </row>
    <row r="18" spans="1:12" x14ac:dyDescent="0.25">
      <c r="A18" s="1">
        <v>44944</v>
      </c>
      <c r="B18" s="2" t="s">
        <v>72</v>
      </c>
      <c r="C18" s="3" t="s">
        <v>73</v>
      </c>
      <c r="D18" s="4">
        <v>25</v>
      </c>
      <c r="E18" s="41" t="s">
        <v>147</v>
      </c>
      <c r="H18" s="1"/>
      <c r="I18" s="20"/>
      <c r="J18" s="19"/>
      <c r="K18" s="3"/>
      <c r="L18" s="4"/>
    </row>
    <row r="19" spans="1:12" x14ac:dyDescent="0.25">
      <c r="A19" s="1">
        <v>44944</v>
      </c>
      <c r="B19" s="2" t="s">
        <v>74</v>
      </c>
      <c r="C19" s="3" t="s">
        <v>75</v>
      </c>
      <c r="D19" s="4">
        <v>28</v>
      </c>
      <c r="E19" s="41" t="s">
        <v>147</v>
      </c>
      <c r="H19" s="1"/>
      <c r="I19" s="20"/>
      <c r="J19" s="19"/>
      <c r="K19" s="3"/>
      <c r="L19" s="4"/>
    </row>
    <row r="20" spans="1:12" x14ac:dyDescent="0.25">
      <c r="A20" s="1">
        <v>44957</v>
      </c>
      <c r="B20" s="2" t="s">
        <v>89</v>
      </c>
      <c r="C20" s="3" t="s">
        <v>90</v>
      </c>
      <c r="D20" s="4">
        <v>10</v>
      </c>
      <c r="E20" s="41" t="s">
        <v>147</v>
      </c>
      <c r="H20" s="1"/>
      <c r="I20" s="20"/>
      <c r="J20" s="19"/>
      <c r="K20" s="3"/>
      <c r="L20" s="4"/>
    </row>
    <row r="21" spans="1:12" x14ac:dyDescent="0.25">
      <c r="A21" s="1">
        <v>44957</v>
      </c>
      <c r="B21" s="2" t="s">
        <v>68</v>
      </c>
      <c r="C21" s="3" t="s">
        <v>91</v>
      </c>
      <c r="D21" s="4">
        <v>38</v>
      </c>
      <c r="E21" s="41" t="s">
        <v>147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261</v>
      </c>
      <c r="G23" s="104"/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F33" s="15"/>
      <c r="I33" s="20"/>
      <c r="J33" s="19"/>
      <c r="K33" s="3"/>
      <c r="L33" s="4"/>
    </row>
    <row r="34" spans="1:12" x14ac:dyDescent="0.25">
      <c r="D34" s="4">
        <v>0</v>
      </c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43466</v>
      </c>
      <c r="B41" s="5"/>
      <c r="C41" s="3" t="s">
        <v>13</v>
      </c>
      <c r="D41" s="63">
        <f>SUM('DATA ENTRY'!D9)</f>
        <v>7987.29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261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43496</v>
      </c>
      <c r="C44" s="3" t="s">
        <v>14</v>
      </c>
      <c r="D44" s="4">
        <f>SUM(D41:D43)</f>
        <v>8248.2900000000009</v>
      </c>
    </row>
    <row r="47" spans="1:12" ht="15.75" thickBot="1" x14ac:dyDescent="0.3">
      <c r="A47" s="29"/>
      <c r="B47" s="30"/>
      <c r="C47" s="31"/>
      <c r="D47" s="32"/>
      <c r="E47" s="107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2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3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6"/>
      <c r="F55" s="10"/>
    </row>
    <row r="56" spans="1:9" ht="15.75" x14ac:dyDescent="0.25">
      <c r="A56" s="112"/>
      <c r="B56" s="112"/>
      <c r="C56" s="112"/>
      <c r="D56" s="112"/>
      <c r="E56" s="106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F59" s="15"/>
    </row>
    <row r="60" spans="1:9" x14ac:dyDescent="0.25">
      <c r="A60" s="1">
        <v>43466</v>
      </c>
      <c r="C60" s="3" t="s">
        <v>16</v>
      </c>
      <c r="D60" s="4">
        <v>0.26</v>
      </c>
      <c r="E60" s="41" t="s">
        <v>147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0.26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43466</v>
      </c>
      <c r="C72" s="3" t="s">
        <v>18</v>
      </c>
      <c r="D72" s="63">
        <f>SUM('DATA ENTRY'!D10)</f>
        <v>2066.29</v>
      </c>
    </row>
    <row r="73" spans="1:6" x14ac:dyDescent="0.25">
      <c r="A73" s="1" t="s">
        <v>49</v>
      </c>
      <c r="C73" s="3" t="s">
        <v>5</v>
      </c>
      <c r="D73" s="4">
        <f>SUM(D62)</f>
        <v>0.26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43496</v>
      </c>
      <c r="C75" s="3" t="s">
        <v>19</v>
      </c>
      <c r="D75" s="4">
        <f>SUM(D72:D74)</f>
        <v>2066.5500000000002</v>
      </c>
    </row>
    <row r="76" spans="1:6" ht="15.75" thickBot="1" x14ac:dyDescent="0.3">
      <c r="A76" s="29"/>
      <c r="B76" s="30"/>
      <c r="C76" s="31"/>
      <c r="D76" s="32"/>
      <c r="E76" s="107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3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F106" s="15"/>
    </row>
    <row r="107" spans="1:6" s="41" customFormat="1" x14ac:dyDescent="0.25">
      <c r="A107" s="37">
        <v>44944</v>
      </c>
      <c r="B107" s="38" t="s">
        <v>76</v>
      </c>
      <c r="C107" s="39" t="s">
        <v>81</v>
      </c>
      <c r="D107" s="40">
        <v>200</v>
      </c>
      <c r="E107" s="41" t="s">
        <v>147</v>
      </c>
    </row>
    <row r="108" spans="1:6" s="41" customFormat="1" x14ac:dyDescent="0.25">
      <c r="A108" s="37">
        <v>44944</v>
      </c>
      <c r="B108" s="38" t="s">
        <v>76</v>
      </c>
      <c r="C108" s="39" t="s">
        <v>77</v>
      </c>
      <c r="D108" s="40">
        <v>100</v>
      </c>
      <c r="E108" s="41" t="s">
        <v>147</v>
      </c>
    </row>
    <row r="109" spans="1:6" x14ac:dyDescent="0.25">
      <c r="A109" s="37">
        <v>44944</v>
      </c>
      <c r="B109" s="38" t="s">
        <v>76</v>
      </c>
      <c r="C109" s="39" t="s">
        <v>82</v>
      </c>
      <c r="D109" s="40">
        <v>200</v>
      </c>
      <c r="E109" s="41" t="s">
        <v>147</v>
      </c>
      <c r="F109" s="15"/>
    </row>
    <row r="110" spans="1:6" x14ac:dyDescent="0.25">
      <c r="A110" s="18">
        <v>44957</v>
      </c>
      <c r="B110" s="42" t="s">
        <v>76</v>
      </c>
      <c r="C110" s="34" t="s">
        <v>113</v>
      </c>
      <c r="D110" s="28">
        <v>100</v>
      </c>
      <c r="E110" s="41" t="s">
        <v>147</v>
      </c>
      <c r="F110" s="15"/>
    </row>
    <row r="111" spans="1:6" ht="14.25" customHeight="1" x14ac:dyDescent="0.25">
      <c r="A111" s="1">
        <v>44957</v>
      </c>
      <c r="B111" s="2" t="s">
        <v>76</v>
      </c>
      <c r="C111" s="3" t="s">
        <v>77</v>
      </c>
      <c r="D111" s="4">
        <v>150</v>
      </c>
      <c r="E111" s="41" t="s">
        <v>147</v>
      </c>
      <c r="F111" s="15"/>
    </row>
    <row r="112" spans="1:6" ht="14.25" customHeight="1" x14ac:dyDescent="0.25">
      <c r="B112" s="5"/>
      <c r="D112" s="4">
        <v>0</v>
      </c>
      <c r="F112" s="15"/>
    </row>
    <row r="113" spans="1:6" ht="14.25" customHeight="1" x14ac:dyDescent="0.25">
      <c r="D113" s="4">
        <v>0</v>
      </c>
      <c r="F113" s="15"/>
    </row>
    <row r="114" spans="1:6" ht="14.25" customHeight="1" x14ac:dyDescent="0.25">
      <c r="D114" s="4">
        <v>0</v>
      </c>
      <c r="F114" s="15"/>
    </row>
    <row r="115" spans="1:6" ht="14.25" customHeight="1" x14ac:dyDescent="0.25">
      <c r="D115" s="4">
        <v>0</v>
      </c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750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F122" s="15"/>
    </row>
    <row r="123" spans="1:6" ht="14.25" customHeight="1" x14ac:dyDescent="0.25">
      <c r="A123" s="1">
        <v>44936</v>
      </c>
      <c r="B123" s="5">
        <v>2821</v>
      </c>
      <c r="C123" s="3" t="s">
        <v>92</v>
      </c>
      <c r="D123" s="4">
        <v>74</v>
      </c>
      <c r="E123" s="41" t="s">
        <v>147</v>
      </c>
      <c r="F123" s="15"/>
    </row>
    <row r="124" spans="1:6" ht="14.25" customHeight="1" x14ac:dyDescent="0.25">
      <c r="A124" s="1">
        <v>44936</v>
      </c>
      <c r="B124" s="5">
        <v>2822</v>
      </c>
      <c r="C124" s="3" t="s">
        <v>78</v>
      </c>
      <c r="D124" s="4">
        <v>23.34</v>
      </c>
      <c r="E124" s="41" t="s">
        <v>147</v>
      </c>
      <c r="F124" s="15"/>
    </row>
    <row r="125" spans="1:6" ht="14.25" customHeight="1" x14ac:dyDescent="0.25">
      <c r="A125" s="1">
        <v>44951</v>
      </c>
      <c r="B125" s="5">
        <v>2823</v>
      </c>
      <c r="C125" s="3" t="s">
        <v>79</v>
      </c>
      <c r="D125" s="4">
        <v>452.81</v>
      </c>
      <c r="E125" s="41" t="s">
        <v>147</v>
      </c>
      <c r="F125" s="15"/>
    </row>
    <row r="126" spans="1:6" ht="14.25" customHeight="1" x14ac:dyDescent="0.25">
      <c r="A126" s="1">
        <v>44956</v>
      </c>
      <c r="B126" s="5">
        <v>2824</v>
      </c>
      <c r="C126" s="3" t="s">
        <v>78</v>
      </c>
      <c r="D126" s="4">
        <v>46.44</v>
      </c>
      <c r="E126" s="41" t="s">
        <v>147</v>
      </c>
      <c r="F126" s="15"/>
    </row>
    <row r="127" spans="1:6" ht="14.25" customHeight="1" x14ac:dyDescent="0.25">
      <c r="A127" s="1">
        <v>44956</v>
      </c>
      <c r="B127" s="2">
        <v>2825</v>
      </c>
      <c r="C127" s="3" t="s">
        <v>80</v>
      </c>
      <c r="D127" s="4">
        <v>48.5</v>
      </c>
      <c r="E127" s="41" t="s">
        <v>147</v>
      </c>
      <c r="F127" s="15"/>
    </row>
    <row r="128" spans="1:6" ht="14.25" customHeight="1" x14ac:dyDescent="0.25">
      <c r="A128" s="1">
        <v>44956</v>
      </c>
      <c r="B128" s="2" t="s">
        <v>83</v>
      </c>
      <c r="C128" s="3" t="s">
        <v>84</v>
      </c>
      <c r="D128" s="4">
        <v>6.25</v>
      </c>
      <c r="E128" s="41" t="s">
        <v>147</v>
      </c>
      <c r="F128" s="15"/>
    </row>
    <row r="129" spans="1:6" x14ac:dyDescent="0.25">
      <c r="D129" s="4">
        <v>0</v>
      </c>
      <c r="F129" s="15"/>
    </row>
    <row r="130" spans="1:6" x14ac:dyDescent="0.25">
      <c r="B130" s="5"/>
      <c r="D130" s="4">
        <v>0</v>
      </c>
      <c r="F130" s="15"/>
    </row>
    <row r="131" spans="1:6" x14ac:dyDescent="0.25">
      <c r="D131" s="4">
        <v>0</v>
      </c>
      <c r="F131" s="15"/>
    </row>
    <row r="132" spans="1:6" x14ac:dyDescent="0.25">
      <c r="D132" s="4">
        <v>0</v>
      </c>
      <c r="F132" s="15"/>
    </row>
    <row r="133" spans="1:6" x14ac:dyDescent="0.25">
      <c r="D133" s="4">
        <v>0</v>
      </c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651.33999999999992</v>
      </c>
    </row>
    <row r="139" spans="1:6" ht="15.75" thickBot="1" x14ac:dyDescent="0.3">
      <c r="A139" s="29"/>
      <c r="B139" s="30"/>
      <c r="C139" s="31"/>
      <c r="D139" s="32"/>
      <c r="E139" s="107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43466</v>
      </c>
      <c r="C143" s="3" t="s">
        <v>13</v>
      </c>
      <c r="D143" s="28">
        <f>SUM('DATA ENTRY'!D7)</f>
        <v>2113.9299999999998</v>
      </c>
    </row>
    <row r="144" spans="1:6" x14ac:dyDescent="0.25">
      <c r="A144" s="1" t="s">
        <v>49</v>
      </c>
      <c r="C144" s="3" t="s">
        <v>5</v>
      </c>
      <c r="D144" s="4">
        <f>SUM(D117)</f>
        <v>750</v>
      </c>
    </row>
    <row r="145" spans="1:6" x14ac:dyDescent="0.25">
      <c r="C145" s="3" t="s">
        <v>9</v>
      </c>
      <c r="D145" s="4">
        <f>SUM(-D138)</f>
        <v>-651.33999999999992</v>
      </c>
    </row>
    <row r="146" spans="1:6" x14ac:dyDescent="0.25">
      <c r="A146" s="1">
        <v>43496</v>
      </c>
      <c r="C146" s="3" t="s">
        <v>14</v>
      </c>
      <c r="D146" s="4">
        <f>SUM(D143:D145)</f>
        <v>2212.59</v>
      </c>
    </row>
    <row r="147" spans="1:6" ht="15.75" thickBot="1" x14ac:dyDescent="0.3">
      <c r="A147" s="29"/>
      <c r="B147" s="30"/>
      <c r="C147" s="31"/>
      <c r="D147" s="32"/>
      <c r="E147" s="107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3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10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F156" s="15"/>
    </row>
    <row r="157" spans="1:6" x14ac:dyDescent="0.25">
      <c r="A157" s="47">
        <v>44957</v>
      </c>
      <c r="B157" s="48" t="s">
        <v>72</v>
      </c>
      <c r="C157" s="49" t="s">
        <v>114</v>
      </c>
      <c r="D157" s="4">
        <v>80</v>
      </c>
      <c r="E157" s="41" t="s">
        <v>147</v>
      </c>
      <c r="F157" s="15"/>
    </row>
    <row r="158" spans="1:6" x14ac:dyDescent="0.25">
      <c r="A158" s="47">
        <v>44957</v>
      </c>
      <c r="B158" s="48" t="s">
        <v>72</v>
      </c>
      <c r="C158" s="49" t="s">
        <v>94</v>
      </c>
      <c r="D158" s="4">
        <v>55</v>
      </c>
      <c r="E158" s="41" t="s">
        <v>147</v>
      </c>
      <c r="F158" s="15"/>
    </row>
    <row r="159" spans="1:6" x14ac:dyDescent="0.25">
      <c r="A159" s="47">
        <v>44957</v>
      </c>
      <c r="B159" s="48" t="s">
        <v>72</v>
      </c>
      <c r="C159" s="34" t="s">
        <v>93</v>
      </c>
      <c r="D159" s="4">
        <v>45</v>
      </c>
      <c r="E159" s="41" t="s">
        <v>147</v>
      </c>
      <c r="F159" s="15"/>
    </row>
    <row r="160" spans="1:6" x14ac:dyDescent="0.25">
      <c r="A160" s="50">
        <v>44957</v>
      </c>
      <c r="B160" s="51" t="s">
        <v>72</v>
      </c>
      <c r="C160" s="52" t="s">
        <v>95</v>
      </c>
      <c r="D160" s="4">
        <v>30</v>
      </c>
      <c r="E160" s="41" t="s">
        <v>147</v>
      </c>
      <c r="F160" s="15"/>
    </row>
    <row r="161" spans="1:6" x14ac:dyDescent="0.25">
      <c r="A161" s="50">
        <v>44957</v>
      </c>
      <c r="B161" s="51" t="s">
        <v>72</v>
      </c>
      <c r="C161" s="34" t="s">
        <v>96</v>
      </c>
      <c r="D161" s="4">
        <v>10</v>
      </c>
      <c r="E161" s="41" t="s">
        <v>147</v>
      </c>
      <c r="F161" s="15"/>
    </row>
    <row r="162" spans="1:6" x14ac:dyDescent="0.25">
      <c r="D162" s="4">
        <v>0</v>
      </c>
      <c r="F162" s="15"/>
    </row>
    <row r="163" spans="1:6" x14ac:dyDescent="0.25">
      <c r="D163" s="4">
        <v>0</v>
      </c>
      <c r="F163" s="15"/>
    </row>
    <row r="164" spans="1:6" x14ac:dyDescent="0.25">
      <c r="D164" s="4">
        <v>0</v>
      </c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220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F171" s="15"/>
    </row>
    <row r="172" spans="1:6" x14ac:dyDescent="0.25">
      <c r="A172" s="54"/>
      <c r="B172" s="55"/>
      <c r="C172" s="56"/>
      <c r="D172" s="4">
        <v>0</v>
      </c>
      <c r="F172" s="15"/>
    </row>
    <row r="173" spans="1:6" x14ac:dyDescent="0.25">
      <c r="A173" s="54"/>
      <c r="B173" s="55"/>
      <c r="C173" s="56"/>
      <c r="D173" s="4">
        <v>0</v>
      </c>
      <c r="F173" s="15"/>
    </row>
    <row r="174" spans="1:6" x14ac:dyDescent="0.25">
      <c r="A174" s="54"/>
      <c r="B174" s="55"/>
      <c r="C174" s="56"/>
      <c r="D174" s="4">
        <v>0</v>
      </c>
      <c r="F174" s="15"/>
    </row>
    <row r="175" spans="1:6" x14ac:dyDescent="0.25">
      <c r="A175" s="54"/>
      <c r="B175" s="55"/>
      <c r="C175" s="57"/>
      <c r="D175" s="28">
        <v>0</v>
      </c>
      <c r="F175" s="15"/>
    </row>
    <row r="176" spans="1:6" x14ac:dyDescent="0.25">
      <c r="A176" s="54"/>
      <c r="B176" s="55"/>
      <c r="D176" s="4">
        <v>0</v>
      </c>
      <c r="F176" s="15"/>
    </row>
    <row r="177" spans="1:6" x14ac:dyDescent="0.25">
      <c r="A177" s="54"/>
      <c r="B177" s="55"/>
      <c r="D177" s="4">
        <v>0</v>
      </c>
      <c r="F177" s="15"/>
    </row>
    <row r="178" spans="1:6" x14ac:dyDescent="0.25">
      <c r="A178" s="54"/>
      <c r="B178" s="55"/>
      <c r="D178" s="4">
        <v>0</v>
      </c>
      <c r="F178" s="15"/>
    </row>
    <row r="179" spans="1:6" x14ac:dyDescent="0.25">
      <c r="A179" s="54"/>
      <c r="B179" s="55"/>
      <c r="D179" s="4">
        <v>0</v>
      </c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107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43466</v>
      </c>
      <c r="C190" s="3" t="s">
        <v>13</v>
      </c>
      <c r="D190" s="28">
        <f>SUM('DATA ENTRY'!D8)</f>
        <v>1325.03</v>
      </c>
    </row>
    <row r="191" spans="1:6" x14ac:dyDescent="0.25">
      <c r="A191" s="1" t="s">
        <v>49</v>
      </c>
      <c r="C191" s="3" t="s">
        <v>5</v>
      </c>
      <c r="D191" s="4">
        <f>SUM(D166)</f>
        <v>220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43496</v>
      </c>
      <c r="C193" s="3" t="s">
        <v>14</v>
      </c>
      <c r="D193" s="4">
        <f>SUM(D190:D192)</f>
        <v>1545.03</v>
      </c>
    </row>
    <row r="194" spans="1:6" ht="15.75" thickBot="1" x14ac:dyDescent="0.3">
      <c r="A194" s="29"/>
      <c r="B194" s="30"/>
      <c r="C194" s="31"/>
      <c r="D194" s="32"/>
      <c r="E194" s="107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41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2</v>
      </c>
      <c r="E2" s="116"/>
      <c r="F2" s="116"/>
      <c r="G2" s="6"/>
    </row>
    <row r="3" spans="1:12" ht="15.75" x14ac:dyDescent="0.25">
      <c r="B3" s="114"/>
      <c r="C3" s="114"/>
      <c r="D3" s="7" t="s">
        <v>23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6"/>
      <c r="F4" s="10"/>
    </row>
    <row r="5" spans="1:12" ht="14.25" customHeight="1" x14ac:dyDescent="0.5">
      <c r="A5" s="112" t="s">
        <v>4</v>
      </c>
      <c r="B5" s="112"/>
      <c r="C5" s="112"/>
      <c r="D5" s="112"/>
      <c r="E5" s="106"/>
      <c r="F5" s="10"/>
      <c r="G5" s="11"/>
    </row>
    <row r="6" spans="1:12" ht="14.25" customHeight="1" x14ac:dyDescent="0.5">
      <c r="A6" s="112"/>
      <c r="B6" s="112"/>
      <c r="C6" s="112"/>
      <c r="D6" s="112"/>
      <c r="E6" s="106"/>
      <c r="F6" s="10"/>
      <c r="G6" s="11"/>
    </row>
    <row r="7" spans="1:12" ht="14.25" customHeight="1" x14ac:dyDescent="0.5">
      <c r="A7" s="12"/>
      <c r="B7" s="13"/>
      <c r="C7" s="14"/>
      <c r="D7" s="13"/>
      <c r="E7" s="106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F10" s="15"/>
    </row>
    <row r="11" spans="1:12" ht="15" customHeight="1" x14ac:dyDescent="0.25">
      <c r="A11" s="1">
        <v>44961</v>
      </c>
      <c r="B11" s="2" t="s">
        <v>68</v>
      </c>
      <c r="C11" s="3" t="s">
        <v>100</v>
      </c>
      <c r="D11" s="4">
        <v>30</v>
      </c>
      <c r="E11" s="41" t="s">
        <v>147</v>
      </c>
    </row>
    <row r="12" spans="1:12" x14ac:dyDescent="0.25">
      <c r="A12" s="1">
        <v>44974</v>
      </c>
      <c r="B12" s="2" t="s">
        <v>68</v>
      </c>
      <c r="C12" s="58" t="s">
        <v>101</v>
      </c>
      <c r="D12" s="4">
        <v>40</v>
      </c>
      <c r="E12" s="41" t="s">
        <v>147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70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F33" s="15"/>
      <c r="I33" s="20"/>
      <c r="J33" s="19"/>
      <c r="K33" s="3"/>
      <c r="L33" s="4"/>
    </row>
    <row r="34" spans="1:12" x14ac:dyDescent="0.25">
      <c r="D34" s="4">
        <v>0</v>
      </c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43497</v>
      </c>
      <c r="B41" s="5"/>
      <c r="C41" s="3" t="s">
        <v>13</v>
      </c>
      <c r="D41" s="63">
        <f>SUM(JAN!D44)</f>
        <v>8248.2900000000009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70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43524</v>
      </c>
      <c r="C44" s="3" t="s">
        <v>14</v>
      </c>
      <c r="D44" s="4">
        <f>SUM(D41:D43)</f>
        <v>8318.2900000000009</v>
      </c>
    </row>
    <row r="47" spans="1:12" ht="15.75" thickBot="1" x14ac:dyDescent="0.3">
      <c r="A47" s="29"/>
      <c r="B47" s="30"/>
      <c r="C47" s="31"/>
      <c r="D47" s="32"/>
      <c r="E47" s="107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2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23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6"/>
      <c r="F55" s="10"/>
    </row>
    <row r="56" spans="1:9" ht="15.75" x14ac:dyDescent="0.25">
      <c r="A56" s="112"/>
      <c r="B56" s="112"/>
      <c r="C56" s="112"/>
      <c r="D56" s="112"/>
      <c r="E56" s="106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F59" s="15"/>
    </row>
    <row r="60" spans="1:9" x14ac:dyDescent="0.25">
      <c r="A60" s="1">
        <v>43497</v>
      </c>
      <c r="C60" s="3" t="s">
        <v>16</v>
      </c>
      <c r="D60" s="4">
        <v>0.24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0.24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43497</v>
      </c>
      <c r="C72" s="3" t="s">
        <v>18</v>
      </c>
      <c r="D72" s="63">
        <f>SUM(JAN!D75)</f>
        <v>2066.5500000000002</v>
      </c>
    </row>
    <row r="73" spans="1:6" x14ac:dyDescent="0.25">
      <c r="A73" s="1" t="s">
        <v>49</v>
      </c>
      <c r="C73" s="3" t="s">
        <v>5</v>
      </c>
      <c r="D73" s="4">
        <f>SUM(D62)</f>
        <v>0.24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43524</v>
      </c>
      <c r="C75" s="3" t="s">
        <v>19</v>
      </c>
      <c r="D75" s="4">
        <f>SUM(D72:D74)</f>
        <v>2066.79</v>
      </c>
    </row>
    <row r="76" spans="1:6" ht="15.75" thickBot="1" x14ac:dyDescent="0.3">
      <c r="A76" s="29"/>
      <c r="B76" s="30"/>
      <c r="C76" s="31"/>
      <c r="D76" s="32"/>
      <c r="E76" s="107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23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F106" s="15"/>
    </row>
    <row r="107" spans="1:6" s="41" customFormat="1" x14ac:dyDescent="0.25">
      <c r="A107" s="37">
        <v>44985</v>
      </c>
      <c r="B107" s="38" t="s">
        <v>97</v>
      </c>
      <c r="C107" s="39" t="s">
        <v>105</v>
      </c>
      <c r="D107" s="40">
        <v>15</v>
      </c>
      <c r="E107" s="41" t="s">
        <v>147</v>
      </c>
    </row>
    <row r="108" spans="1:6" s="41" customFormat="1" x14ac:dyDescent="0.25">
      <c r="A108" s="37">
        <v>44985</v>
      </c>
      <c r="B108" s="38" t="s">
        <v>97</v>
      </c>
      <c r="C108" s="39" t="s">
        <v>106</v>
      </c>
      <c r="D108" s="40">
        <v>5</v>
      </c>
      <c r="E108" s="41" t="s">
        <v>147</v>
      </c>
    </row>
    <row r="109" spans="1:6" x14ac:dyDescent="0.25">
      <c r="A109" s="37"/>
      <c r="B109" s="38"/>
      <c r="C109" s="39"/>
      <c r="D109" s="40">
        <v>0</v>
      </c>
      <c r="F109" s="15"/>
    </row>
    <row r="110" spans="1:6" x14ac:dyDescent="0.25">
      <c r="A110" s="18"/>
      <c r="B110" s="42"/>
      <c r="C110" s="34"/>
      <c r="D110" s="28">
        <v>0</v>
      </c>
      <c r="F110" s="15"/>
    </row>
    <row r="111" spans="1:6" ht="14.25" customHeight="1" x14ac:dyDescent="0.25">
      <c r="D111" s="4">
        <v>0</v>
      </c>
      <c r="F111" s="15"/>
    </row>
    <row r="112" spans="1:6" ht="14.25" customHeight="1" x14ac:dyDescent="0.25">
      <c r="B112" s="5"/>
      <c r="D112" s="4">
        <v>0</v>
      </c>
      <c r="F112" s="15"/>
    </row>
    <row r="113" spans="1:6" ht="14.25" customHeight="1" x14ac:dyDescent="0.25">
      <c r="D113" s="4">
        <v>0</v>
      </c>
      <c r="F113" s="15"/>
    </row>
    <row r="114" spans="1:6" ht="14.25" customHeight="1" x14ac:dyDescent="0.25">
      <c r="D114" s="4">
        <v>0</v>
      </c>
      <c r="F114" s="15"/>
    </row>
    <row r="115" spans="1:6" ht="14.25" customHeight="1" x14ac:dyDescent="0.25">
      <c r="D115" s="4">
        <v>0</v>
      </c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20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F122" s="15"/>
    </row>
    <row r="123" spans="1:6" ht="14.25" customHeight="1" x14ac:dyDescent="0.25">
      <c r="B123" s="5"/>
      <c r="D123" s="4">
        <v>0</v>
      </c>
      <c r="F123" s="15"/>
    </row>
    <row r="124" spans="1:6" ht="14.25" customHeight="1" x14ac:dyDescent="0.25">
      <c r="B124" s="5"/>
      <c r="D124" s="4">
        <v>0</v>
      </c>
      <c r="F124" s="15"/>
    </row>
    <row r="125" spans="1:6" ht="14.25" customHeight="1" x14ac:dyDescent="0.25">
      <c r="B125" s="5"/>
      <c r="D125" s="4">
        <v>0</v>
      </c>
      <c r="F125" s="15"/>
    </row>
    <row r="126" spans="1:6" ht="14.25" customHeight="1" x14ac:dyDescent="0.25">
      <c r="B126" s="5"/>
      <c r="D126" s="4">
        <v>0</v>
      </c>
      <c r="F126" s="15"/>
    </row>
    <row r="127" spans="1:6" ht="14.25" customHeight="1" x14ac:dyDescent="0.25">
      <c r="D127" s="4">
        <v>0</v>
      </c>
      <c r="F127" s="15"/>
    </row>
    <row r="128" spans="1:6" ht="14.25" customHeight="1" x14ac:dyDescent="0.25">
      <c r="D128" s="4">
        <v>0</v>
      </c>
      <c r="F128" s="15"/>
    </row>
    <row r="129" spans="1:6" x14ac:dyDescent="0.25">
      <c r="D129" s="4">
        <v>0</v>
      </c>
      <c r="F129" s="15"/>
    </row>
    <row r="130" spans="1:6" x14ac:dyDescent="0.25">
      <c r="B130" s="5"/>
      <c r="D130" s="4">
        <v>0</v>
      </c>
      <c r="F130" s="15"/>
    </row>
    <row r="131" spans="1:6" x14ac:dyDescent="0.25">
      <c r="D131" s="4">
        <v>0</v>
      </c>
      <c r="F131" s="15"/>
    </row>
    <row r="132" spans="1:6" x14ac:dyDescent="0.25">
      <c r="D132" s="4">
        <v>0</v>
      </c>
      <c r="F132" s="15"/>
    </row>
    <row r="133" spans="1:6" x14ac:dyDescent="0.25">
      <c r="D133" s="4">
        <v>0</v>
      </c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107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43497</v>
      </c>
      <c r="C143" s="3" t="s">
        <v>13</v>
      </c>
      <c r="D143" s="28">
        <f>SUM(JAN!D146)</f>
        <v>2212.59</v>
      </c>
    </row>
    <row r="144" spans="1:6" x14ac:dyDescent="0.25">
      <c r="A144" s="1" t="s">
        <v>49</v>
      </c>
      <c r="C144" s="3" t="s">
        <v>5</v>
      </c>
      <c r="D144" s="4">
        <f>SUM(D117)</f>
        <v>20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43524</v>
      </c>
      <c r="C146" s="3" t="s">
        <v>14</v>
      </c>
      <c r="D146" s="4">
        <f>SUM(D143:D145)</f>
        <v>2232.59</v>
      </c>
    </row>
    <row r="147" spans="1:6" ht="15.75" thickBot="1" x14ac:dyDescent="0.3">
      <c r="A147" s="29"/>
      <c r="B147" s="30"/>
      <c r="C147" s="31"/>
      <c r="D147" s="32"/>
      <c r="E147" s="107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23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10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F156" s="15"/>
    </row>
    <row r="157" spans="1:6" x14ac:dyDescent="0.25">
      <c r="A157" s="47">
        <v>44974</v>
      </c>
      <c r="B157" s="48" t="s">
        <v>72</v>
      </c>
      <c r="C157" s="49" t="s">
        <v>109</v>
      </c>
      <c r="D157" s="4">
        <v>10</v>
      </c>
      <c r="E157" s="41" t="s">
        <v>147</v>
      </c>
      <c r="F157" s="15"/>
    </row>
    <row r="158" spans="1:6" x14ac:dyDescent="0.25">
      <c r="A158" s="47">
        <v>44978</v>
      </c>
      <c r="B158" s="48" t="s">
        <v>72</v>
      </c>
      <c r="C158" s="49" t="s">
        <v>110</v>
      </c>
      <c r="D158" s="4">
        <v>65</v>
      </c>
      <c r="E158" s="41" t="s">
        <v>147</v>
      </c>
      <c r="F158" s="15"/>
    </row>
    <row r="159" spans="1:6" x14ac:dyDescent="0.25">
      <c r="A159" s="47">
        <v>44978</v>
      </c>
      <c r="B159" s="48" t="s">
        <v>72</v>
      </c>
      <c r="C159" s="34" t="s">
        <v>111</v>
      </c>
      <c r="D159" s="4">
        <v>10</v>
      </c>
      <c r="E159" s="41" t="s">
        <v>147</v>
      </c>
      <c r="F159" s="15"/>
    </row>
    <row r="160" spans="1:6" x14ac:dyDescent="0.25">
      <c r="A160" s="50"/>
      <c r="B160" s="51"/>
      <c r="C160" s="52"/>
      <c r="D160" s="4">
        <v>0</v>
      </c>
      <c r="F160" s="15"/>
    </row>
    <row r="161" spans="1:6" x14ac:dyDescent="0.25">
      <c r="A161" s="50"/>
      <c r="B161" s="51"/>
      <c r="C161" s="34"/>
      <c r="D161" s="4">
        <v>0</v>
      </c>
      <c r="F161" s="15"/>
    </row>
    <row r="162" spans="1:6" x14ac:dyDescent="0.25">
      <c r="D162" s="4">
        <v>0</v>
      </c>
      <c r="F162" s="15"/>
    </row>
    <row r="163" spans="1:6" x14ac:dyDescent="0.25">
      <c r="D163" s="4">
        <v>0</v>
      </c>
      <c r="F163" s="15"/>
    </row>
    <row r="164" spans="1:6" x14ac:dyDescent="0.25">
      <c r="D164" s="4">
        <v>0</v>
      </c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85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F171" s="15"/>
    </row>
    <row r="172" spans="1:6" x14ac:dyDescent="0.25">
      <c r="A172" s="54">
        <v>44963</v>
      </c>
      <c r="B172" s="55">
        <v>157</v>
      </c>
      <c r="C172" s="56" t="s">
        <v>99</v>
      </c>
      <c r="D172" s="4">
        <v>545</v>
      </c>
      <c r="E172" s="41" t="s">
        <v>147</v>
      </c>
      <c r="F172" s="15"/>
    </row>
    <row r="173" spans="1:6" x14ac:dyDescent="0.25">
      <c r="A173" s="54"/>
      <c r="B173" s="55"/>
      <c r="C173" s="56"/>
      <c r="D173" s="4">
        <v>0</v>
      </c>
      <c r="F173" s="15"/>
    </row>
    <row r="174" spans="1:6" x14ac:dyDescent="0.25">
      <c r="A174" s="54"/>
      <c r="B174" s="55"/>
      <c r="C174" s="56"/>
      <c r="D174" s="4">
        <v>0</v>
      </c>
      <c r="F174" s="15"/>
    </row>
    <row r="175" spans="1:6" x14ac:dyDescent="0.25">
      <c r="A175" s="54"/>
      <c r="B175" s="55"/>
      <c r="C175" s="57"/>
      <c r="D175" s="28">
        <v>0</v>
      </c>
      <c r="F175" s="15"/>
    </row>
    <row r="176" spans="1:6" x14ac:dyDescent="0.25">
      <c r="A176" s="54"/>
      <c r="B176" s="55"/>
      <c r="D176" s="4">
        <v>0</v>
      </c>
      <c r="F176" s="15"/>
    </row>
    <row r="177" spans="1:6" x14ac:dyDescent="0.25">
      <c r="A177" s="54"/>
      <c r="B177" s="55"/>
      <c r="D177" s="4">
        <v>0</v>
      </c>
      <c r="F177" s="15"/>
    </row>
    <row r="178" spans="1:6" x14ac:dyDescent="0.25">
      <c r="A178" s="54"/>
      <c r="B178" s="55"/>
      <c r="D178" s="4">
        <v>0</v>
      </c>
      <c r="F178" s="15"/>
    </row>
    <row r="179" spans="1:6" x14ac:dyDescent="0.25">
      <c r="A179" s="54"/>
      <c r="B179" s="55"/>
      <c r="D179" s="4">
        <v>0</v>
      </c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545</v>
      </c>
    </row>
    <row r="186" spans="1:6" ht="15.75" thickBot="1" x14ac:dyDescent="0.3">
      <c r="A186" s="29"/>
      <c r="B186" s="30"/>
      <c r="C186" s="31"/>
      <c r="D186" s="32"/>
      <c r="E186" s="107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43497</v>
      </c>
      <c r="C190" s="3" t="s">
        <v>13</v>
      </c>
      <c r="D190" s="28">
        <f>SUM(JAN!D193)</f>
        <v>1545.03</v>
      </c>
    </row>
    <row r="191" spans="1:6" x14ac:dyDescent="0.25">
      <c r="A191" s="1" t="s">
        <v>49</v>
      </c>
      <c r="C191" s="3" t="s">
        <v>5</v>
      </c>
      <c r="D191" s="4">
        <f>SUM(D166)</f>
        <v>85</v>
      </c>
    </row>
    <row r="192" spans="1:6" x14ac:dyDescent="0.25">
      <c r="C192" s="3" t="s">
        <v>9</v>
      </c>
      <c r="D192" s="4">
        <f>SUM(-D185)</f>
        <v>-545</v>
      </c>
    </row>
    <row r="193" spans="1:6" x14ac:dyDescent="0.25">
      <c r="A193" s="1">
        <v>43524</v>
      </c>
      <c r="C193" s="3" t="s">
        <v>14</v>
      </c>
      <c r="D193" s="4">
        <f>SUM(D190:D192)</f>
        <v>1085.03</v>
      </c>
    </row>
    <row r="194" spans="1:6" ht="15.75" thickBot="1" x14ac:dyDescent="0.3">
      <c r="A194" s="29"/>
      <c r="B194" s="30"/>
      <c r="C194" s="31"/>
      <c r="D194" s="32"/>
      <c r="E194" s="107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41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2</v>
      </c>
      <c r="E2" s="116"/>
      <c r="F2" s="116"/>
      <c r="G2" s="6"/>
    </row>
    <row r="3" spans="1:12" ht="15.75" x14ac:dyDescent="0.25">
      <c r="B3" s="114"/>
      <c r="C3" s="114"/>
      <c r="D3" s="7" t="s">
        <v>47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6"/>
      <c r="F4" s="10"/>
    </row>
    <row r="5" spans="1:12" ht="14.25" customHeight="1" x14ac:dyDescent="0.5">
      <c r="A5" s="112" t="s">
        <v>4</v>
      </c>
      <c r="B5" s="112"/>
      <c r="C5" s="112"/>
      <c r="D5" s="112"/>
      <c r="E5" s="106"/>
      <c r="F5" s="10"/>
      <c r="G5" s="11"/>
    </row>
    <row r="6" spans="1:12" ht="14.25" customHeight="1" x14ac:dyDescent="0.5">
      <c r="A6" s="112"/>
      <c r="B6" s="112"/>
      <c r="C6" s="112"/>
      <c r="D6" s="112"/>
      <c r="E6" s="106"/>
      <c r="F6" s="10"/>
      <c r="G6" s="11"/>
    </row>
    <row r="7" spans="1:12" ht="14.25" customHeight="1" x14ac:dyDescent="0.5">
      <c r="A7" s="12"/>
      <c r="B7" s="13"/>
      <c r="C7" s="14"/>
      <c r="D7" s="13"/>
      <c r="E7" s="106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F10" s="15"/>
    </row>
    <row r="11" spans="1:12" ht="15" customHeight="1" x14ac:dyDescent="0.25">
      <c r="A11" s="1">
        <v>44986</v>
      </c>
      <c r="B11" s="2" t="s">
        <v>68</v>
      </c>
      <c r="C11" s="3" t="s">
        <v>115</v>
      </c>
      <c r="D11" s="4">
        <v>10</v>
      </c>
    </row>
    <row r="12" spans="1:12" x14ac:dyDescent="0.25">
      <c r="A12" s="1">
        <v>44986</v>
      </c>
      <c r="B12" s="2" t="s">
        <v>68</v>
      </c>
      <c r="C12" s="58" t="s">
        <v>102</v>
      </c>
      <c r="D12" s="4">
        <v>40</v>
      </c>
    </row>
    <row r="13" spans="1:12" x14ac:dyDescent="0.25">
      <c r="A13" s="1">
        <v>44995</v>
      </c>
      <c r="B13" s="5" t="s">
        <v>68</v>
      </c>
      <c r="C13" s="3" t="s">
        <v>103</v>
      </c>
      <c r="D13" s="4">
        <v>48</v>
      </c>
    </row>
    <row r="14" spans="1:12" x14ac:dyDescent="0.25">
      <c r="A14" s="1">
        <v>45008</v>
      </c>
      <c r="B14" s="18" t="s">
        <v>68</v>
      </c>
      <c r="C14" s="3" t="s">
        <v>104</v>
      </c>
      <c r="D14" s="4">
        <v>30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128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F33" s="15"/>
      <c r="I33" s="20"/>
      <c r="J33" s="19"/>
      <c r="K33" s="3"/>
      <c r="L33" s="4"/>
    </row>
    <row r="34" spans="1:12" x14ac:dyDescent="0.25">
      <c r="D34" s="4">
        <v>0</v>
      </c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43525</v>
      </c>
      <c r="B41" s="5"/>
      <c r="C41" s="3" t="s">
        <v>13</v>
      </c>
      <c r="D41" s="63">
        <f>SUM(FEB!D44)</f>
        <v>8318.2900000000009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128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43555</v>
      </c>
      <c r="C44" s="3" t="s">
        <v>14</v>
      </c>
      <c r="D44" s="4">
        <f>SUM(D41:D43)</f>
        <v>8446.2900000000009</v>
      </c>
    </row>
    <row r="47" spans="1:12" ht="15.75" thickBot="1" x14ac:dyDescent="0.3">
      <c r="A47" s="29"/>
      <c r="B47" s="30"/>
      <c r="C47" s="31"/>
      <c r="D47" s="32"/>
      <c r="E47" s="107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2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47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6"/>
      <c r="F55" s="10"/>
    </row>
    <row r="56" spans="1:9" ht="15.75" x14ac:dyDescent="0.25">
      <c r="A56" s="112"/>
      <c r="B56" s="112"/>
      <c r="C56" s="112"/>
      <c r="D56" s="112"/>
      <c r="E56" s="106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F59" s="15"/>
    </row>
    <row r="60" spans="1:9" x14ac:dyDescent="0.25">
      <c r="A60" s="1">
        <v>43525</v>
      </c>
      <c r="C60" s="3" t="s">
        <v>16</v>
      </c>
      <c r="D60" s="4">
        <v>0.26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0.26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43525</v>
      </c>
      <c r="C72" s="3" t="s">
        <v>18</v>
      </c>
      <c r="D72" s="63">
        <f>SUM(FEB!D75)</f>
        <v>2066.79</v>
      </c>
    </row>
    <row r="73" spans="1:6" x14ac:dyDescent="0.25">
      <c r="A73" s="1" t="s">
        <v>49</v>
      </c>
      <c r="C73" s="3" t="s">
        <v>5</v>
      </c>
      <c r="D73" s="4">
        <f>SUM(D62)</f>
        <v>0.26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43555</v>
      </c>
      <c r="C75" s="3" t="s">
        <v>19</v>
      </c>
      <c r="D75" s="4">
        <f>SUM(D72:D74)</f>
        <v>2067.0500000000002</v>
      </c>
    </row>
    <row r="76" spans="1:6" ht="15.75" thickBot="1" x14ac:dyDescent="0.3">
      <c r="A76" s="29"/>
      <c r="B76" s="30"/>
      <c r="C76" s="31"/>
      <c r="D76" s="32"/>
      <c r="E76" s="107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47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F106" s="15"/>
    </row>
    <row r="107" spans="1:6" s="41" customFormat="1" x14ac:dyDescent="0.25">
      <c r="A107" s="37">
        <v>44986</v>
      </c>
      <c r="B107" s="38" t="s">
        <v>72</v>
      </c>
      <c r="C107" s="39" t="s">
        <v>105</v>
      </c>
      <c r="D107" s="40">
        <v>15</v>
      </c>
      <c r="E107" s="41" t="s">
        <v>147</v>
      </c>
    </row>
    <row r="108" spans="1:6" s="41" customFormat="1" x14ac:dyDescent="0.25">
      <c r="A108" s="37">
        <v>44986</v>
      </c>
      <c r="B108" s="38" t="s">
        <v>72</v>
      </c>
      <c r="C108" s="39" t="s">
        <v>107</v>
      </c>
      <c r="D108" s="40">
        <v>30</v>
      </c>
      <c r="E108" s="41" t="s">
        <v>147</v>
      </c>
    </row>
    <row r="109" spans="1:6" x14ac:dyDescent="0.25">
      <c r="A109" s="37">
        <v>44995</v>
      </c>
      <c r="B109" s="38" t="s">
        <v>72</v>
      </c>
      <c r="C109" s="39" t="s">
        <v>106</v>
      </c>
      <c r="D109" s="40">
        <v>2</v>
      </c>
      <c r="E109" s="41" t="s">
        <v>147</v>
      </c>
      <c r="F109" s="15"/>
    </row>
    <row r="110" spans="1:6" x14ac:dyDescent="0.25">
      <c r="A110" s="18">
        <v>45008</v>
      </c>
      <c r="B110" s="42" t="s">
        <v>76</v>
      </c>
      <c r="C110" s="34" t="s">
        <v>108</v>
      </c>
      <c r="D110" s="28">
        <v>250</v>
      </c>
      <c r="E110" s="41" t="s">
        <v>147</v>
      </c>
      <c r="F110" s="15"/>
    </row>
    <row r="111" spans="1:6" ht="14.25" customHeight="1" x14ac:dyDescent="0.25">
      <c r="A111" s="1">
        <v>45008</v>
      </c>
      <c r="B111" s="2" t="s">
        <v>72</v>
      </c>
      <c r="C111" s="3" t="s">
        <v>105</v>
      </c>
      <c r="D111" s="4">
        <v>15</v>
      </c>
      <c r="E111" s="41" t="s">
        <v>147</v>
      </c>
      <c r="F111" s="15"/>
    </row>
    <row r="112" spans="1:6" ht="14.25" customHeight="1" x14ac:dyDescent="0.25">
      <c r="B112" s="5"/>
      <c r="D112" s="4">
        <v>0</v>
      </c>
      <c r="F112" s="15"/>
    </row>
    <row r="113" spans="1:6" ht="14.25" customHeight="1" x14ac:dyDescent="0.25">
      <c r="D113" s="4">
        <v>0</v>
      </c>
      <c r="F113" s="15"/>
    </row>
    <row r="114" spans="1:6" ht="14.25" customHeight="1" x14ac:dyDescent="0.25">
      <c r="D114" s="4">
        <v>0</v>
      </c>
      <c r="F114" s="15"/>
    </row>
    <row r="115" spans="1:6" ht="14.25" customHeight="1" x14ac:dyDescent="0.25">
      <c r="D115" s="4">
        <v>0</v>
      </c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312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F122" s="15"/>
    </row>
    <row r="123" spans="1:6" ht="14.25" customHeight="1" x14ac:dyDescent="0.25">
      <c r="A123" s="1">
        <v>45008</v>
      </c>
      <c r="B123" s="5">
        <v>2827</v>
      </c>
      <c r="C123" s="3" t="s">
        <v>98</v>
      </c>
      <c r="D123" s="4">
        <v>110.8</v>
      </c>
      <c r="E123" s="41" t="s">
        <v>147</v>
      </c>
      <c r="F123" s="15"/>
    </row>
    <row r="124" spans="1:6" ht="14.25" customHeight="1" x14ac:dyDescent="0.25">
      <c r="B124" s="5"/>
      <c r="C124" s="105" t="s">
        <v>116</v>
      </c>
      <c r="D124" s="4">
        <v>0</v>
      </c>
      <c r="F124" s="15"/>
    </row>
    <row r="125" spans="1:6" ht="14.25" customHeight="1" x14ac:dyDescent="0.25">
      <c r="B125" s="5"/>
      <c r="C125" s="105" t="s">
        <v>117</v>
      </c>
      <c r="D125" s="4">
        <v>0</v>
      </c>
      <c r="F125" s="15"/>
    </row>
    <row r="126" spans="1:6" ht="14.25" customHeight="1" x14ac:dyDescent="0.25">
      <c r="B126" s="5"/>
      <c r="C126" s="105" t="s">
        <v>118</v>
      </c>
      <c r="D126" s="4">
        <v>0</v>
      </c>
      <c r="F126" s="15"/>
    </row>
    <row r="127" spans="1:6" ht="14.25" customHeight="1" x14ac:dyDescent="0.25">
      <c r="C127" s="105" t="s">
        <v>119</v>
      </c>
      <c r="D127" s="4">
        <v>0</v>
      </c>
      <c r="F127" s="15"/>
    </row>
    <row r="128" spans="1:6" ht="14.25" customHeight="1" x14ac:dyDescent="0.25">
      <c r="C128" s="105" t="s">
        <v>120</v>
      </c>
      <c r="D128" s="4">
        <v>0</v>
      </c>
      <c r="F128" s="15"/>
    </row>
    <row r="129" spans="1:6" x14ac:dyDescent="0.25">
      <c r="C129" s="105" t="s">
        <v>121</v>
      </c>
      <c r="D129" s="4">
        <v>0</v>
      </c>
      <c r="F129" s="15"/>
    </row>
    <row r="130" spans="1:6" x14ac:dyDescent="0.25">
      <c r="B130" s="5"/>
      <c r="D130" s="4">
        <v>0</v>
      </c>
      <c r="F130" s="15"/>
    </row>
    <row r="131" spans="1:6" x14ac:dyDescent="0.25">
      <c r="D131" s="4">
        <v>0</v>
      </c>
      <c r="F131" s="15"/>
    </row>
    <row r="132" spans="1:6" x14ac:dyDescent="0.25">
      <c r="D132" s="4">
        <v>0</v>
      </c>
      <c r="F132" s="15"/>
    </row>
    <row r="133" spans="1:6" x14ac:dyDescent="0.25">
      <c r="D133" s="4">
        <v>0</v>
      </c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110.8</v>
      </c>
    </row>
    <row r="139" spans="1:6" ht="15.75" thickBot="1" x14ac:dyDescent="0.3">
      <c r="A139" s="29"/>
      <c r="B139" s="30"/>
      <c r="C139" s="31"/>
      <c r="D139" s="32"/>
      <c r="E139" s="107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43525</v>
      </c>
      <c r="C143" s="3" t="s">
        <v>13</v>
      </c>
      <c r="D143" s="28">
        <f>SUM(FEB!D146)</f>
        <v>2232.59</v>
      </c>
    </row>
    <row r="144" spans="1:6" x14ac:dyDescent="0.25">
      <c r="A144" s="1" t="s">
        <v>49</v>
      </c>
      <c r="C144" s="3" t="s">
        <v>5</v>
      </c>
      <c r="D144" s="4">
        <f>SUM(D117)</f>
        <v>312</v>
      </c>
    </row>
    <row r="145" spans="1:6" x14ac:dyDescent="0.25">
      <c r="C145" s="3" t="s">
        <v>9</v>
      </c>
      <c r="D145" s="4">
        <f>SUM(-D138)</f>
        <v>-110.8</v>
      </c>
    </row>
    <row r="146" spans="1:6" x14ac:dyDescent="0.25">
      <c r="A146" s="1">
        <v>43555</v>
      </c>
      <c r="C146" s="3" t="s">
        <v>14</v>
      </c>
      <c r="D146" s="4">
        <f>SUM(D143:D145)</f>
        <v>2433.79</v>
      </c>
    </row>
    <row r="147" spans="1:6" ht="15.75" thickBot="1" x14ac:dyDescent="0.3">
      <c r="A147" s="29"/>
      <c r="B147" s="30"/>
      <c r="C147" s="31"/>
      <c r="D147" s="32"/>
      <c r="E147" s="107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47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10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F156" s="15"/>
    </row>
    <row r="157" spans="1:6" x14ac:dyDescent="0.25">
      <c r="A157" s="47">
        <v>45008</v>
      </c>
      <c r="B157" s="48" t="s">
        <v>72</v>
      </c>
      <c r="C157" s="49" t="s">
        <v>112</v>
      </c>
      <c r="D157" s="4">
        <v>161</v>
      </c>
      <c r="E157" s="41" t="s">
        <v>147</v>
      </c>
      <c r="F157" s="15"/>
    </row>
    <row r="158" spans="1:6" x14ac:dyDescent="0.25">
      <c r="A158" s="47"/>
      <c r="B158" s="48"/>
      <c r="C158" s="49"/>
      <c r="D158" s="4">
        <v>0</v>
      </c>
      <c r="F158" s="15"/>
    </row>
    <row r="159" spans="1:6" x14ac:dyDescent="0.25">
      <c r="A159" s="47"/>
      <c r="B159" s="48"/>
      <c r="C159" s="34"/>
      <c r="D159" s="4">
        <v>0</v>
      </c>
      <c r="F159" s="15"/>
    </row>
    <row r="160" spans="1:6" x14ac:dyDescent="0.25">
      <c r="A160" s="50"/>
      <c r="B160" s="51"/>
      <c r="C160" s="52"/>
      <c r="D160" s="4">
        <v>0</v>
      </c>
      <c r="F160" s="15"/>
    </row>
    <row r="161" spans="1:6" x14ac:dyDescent="0.25">
      <c r="A161" s="50"/>
      <c r="B161" s="51"/>
      <c r="C161" s="34"/>
      <c r="D161" s="4">
        <v>0</v>
      </c>
      <c r="F161" s="15"/>
    </row>
    <row r="162" spans="1:6" x14ac:dyDescent="0.25">
      <c r="D162" s="4">
        <v>0</v>
      </c>
      <c r="F162" s="15"/>
    </row>
    <row r="163" spans="1:6" x14ac:dyDescent="0.25">
      <c r="D163" s="4">
        <v>0</v>
      </c>
      <c r="F163" s="15"/>
    </row>
    <row r="164" spans="1:6" x14ac:dyDescent="0.25">
      <c r="D164" s="4">
        <v>0</v>
      </c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161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F171" s="15"/>
    </row>
    <row r="172" spans="1:6" x14ac:dyDescent="0.25">
      <c r="A172" s="54"/>
      <c r="B172" s="55"/>
      <c r="C172" s="56"/>
      <c r="D172" s="4">
        <v>0</v>
      </c>
      <c r="F172" s="15"/>
    </row>
    <row r="173" spans="1:6" x14ac:dyDescent="0.25">
      <c r="A173" s="54"/>
      <c r="B173" s="55"/>
      <c r="C173" s="56"/>
      <c r="D173" s="4">
        <v>0</v>
      </c>
      <c r="F173" s="15"/>
    </row>
    <row r="174" spans="1:6" x14ac:dyDescent="0.25">
      <c r="A174" s="54"/>
      <c r="B174" s="55"/>
      <c r="C174" s="56"/>
      <c r="D174" s="4">
        <v>0</v>
      </c>
      <c r="F174" s="15"/>
    </row>
    <row r="175" spans="1:6" x14ac:dyDescent="0.25">
      <c r="A175" s="54"/>
      <c r="B175" s="55"/>
      <c r="C175" s="57"/>
      <c r="D175" s="28">
        <v>0</v>
      </c>
      <c r="F175" s="15"/>
    </row>
    <row r="176" spans="1:6" x14ac:dyDescent="0.25">
      <c r="A176" s="54"/>
      <c r="B176" s="55"/>
      <c r="D176" s="4">
        <v>0</v>
      </c>
      <c r="F176" s="15"/>
    </row>
    <row r="177" spans="1:6" x14ac:dyDescent="0.25">
      <c r="A177" s="54"/>
      <c r="B177" s="55"/>
      <c r="D177" s="4">
        <v>0</v>
      </c>
      <c r="F177" s="15"/>
    </row>
    <row r="178" spans="1:6" x14ac:dyDescent="0.25">
      <c r="A178" s="54"/>
      <c r="B178" s="55"/>
      <c r="D178" s="4">
        <v>0</v>
      </c>
      <c r="F178" s="15"/>
    </row>
    <row r="179" spans="1:6" x14ac:dyDescent="0.25">
      <c r="A179" s="54"/>
      <c r="B179" s="55"/>
      <c r="D179" s="4">
        <v>0</v>
      </c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107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43525</v>
      </c>
      <c r="C190" s="3" t="s">
        <v>13</v>
      </c>
      <c r="D190" s="28">
        <f>SUM(FEB!D193)</f>
        <v>1085.03</v>
      </c>
    </row>
    <row r="191" spans="1:6" x14ac:dyDescent="0.25">
      <c r="A191" s="1" t="s">
        <v>49</v>
      </c>
      <c r="C191" s="3" t="s">
        <v>5</v>
      </c>
      <c r="D191" s="4">
        <f>SUM(D166)</f>
        <v>161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43555</v>
      </c>
      <c r="C193" s="3" t="s">
        <v>14</v>
      </c>
      <c r="D193" s="4">
        <f>SUM(D190:D192)</f>
        <v>1246.03</v>
      </c>
    </row>
    <row r="194" spans="1:6" ht="15.75" thickBot="1" x14ac:dyDescent="0.3">
      <c r="A194" s="29"/>
      <c r="B194" s="30"/>
      <c r="C194" s="31"/>
      <c r="D194" s="32"/>
      <c r="E194" s="107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41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2</v>
      </c>
      <c r="E2" s="116"/>
      <c r="F2" s="116"/>
      <c r="G2" s="6"/>
    </row>
    <row r="3" spans="1:12" ht="15.75" x14ac:dyDescent="0.25">
      <c r="B3" s="114"/>
      <c r="C3" s="114"/>
      <c r="D3" s="7" t="s">
        <v>57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6"/>
      <c r="F4" s="10"/>
    </row>
    <row r="5" spans="1:12" ht="14.25" customHeight="1" x14ac:dyDescent="0.5">
      <c r="A5" s="112" t="s">
        <v>4</v>
      </c>
      <c r="B5" s="112"/>
      <c r="C5" s="112"/>
      <c r="D5" s="112"/>
      <c r="E5" s="106"/>
      <c r="F5" s="10"/>
      <c r="G5" s="11"/>
    </row>
    <row r="6" spans="1:12" ht="14.25" customHeight="1" x14ac:dyDescent="0.5">
      <c r="A6" s="112"/>
      <c r="B6" s="112"/>
      <c r="C6" s="112"/>
      <c r="D6" s="112"/>
      <c r="E6" s="106"/>
      <c r="F6" s="10"/>
      <c r="G6" s="11"/>
    </row>
    <row r="7" spans="1:12" ht="14.25" customHeight="1" x14ac:dyDescent="0.5">
      <c r="A7" s="12"/>
      <c r="B7" s="13"/>
      <c r="C7" s="14"/>
      <c r="D7" s="13"/>
      <c r="E7" s="106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F10" s="15"/>
    </row>
    <row r="11" spans="1:12" ht="15" customHeight="1" x14ac:dyDescent="0.25">
      <c r="A11" s="1">
        <v>45020</v>
      </c>
      <c r="B11" s="2" t="s">
        <v>68</v>
      </c>
      <c r="C11" s="3" t="s">
        <v>122</v>
      </c>
      <c r="D11" s="4">
        <v>46</v>
      </c>
    </row>
    <row r="12" spans="1:12" x14ac:dyDescent="0.25">
      <c r="A12" s="1">
        <v>45028</v>
      </c>
      <c r="B12" s="2" t="s">
        <v>68</v>
      </c>
      <c r="C12" s="58" t="s">
        <v>130</v>
      </c>
      <c r="D12" s="4">
        <v>38</v>
      </c>
    </row>
    <row r="13" spans="1:12" x14ac:dyDescent="0.25">
      <c r="A13" s="1">
        <v>45028</v>
      </c>
      <c r="B13" s="5" t="s">
        <v>68</v>
      </c>
      <c r="C13" s="3" t="s">
        <v>131</v>
      </c>
      <c r="D13" s="4">
        <v>30</v>
      </c>
    </row>
    <row r="14" spans="1:12" x14ac:dyDescent="0.25">
      <c r="A14" s="1">
        <v>45035</v>
      </c>
      <c r="B14" s="18" t="s">
        <v>68</v>
      </c>
      <c r="C14" s="3" t="s">
        <v>143</v>
      </c>
      <c r="D14" s="4">
        <v>36</v>
      </c>
    </row>
    <row r="15" spans="1:12" x14ac:dyDescent="0.25">
      <c r="A15" s="1">
        <v>45035</v>
      </c>
      <c r="B15" s="2" t="s">
        <v>72</v>
      </c>
      <c r="C15" s="3" t="s">
        <v>106</v>
      </c>
      <c r="D15" s="4">
        <v>2</v>
      </c>
      <c r="H15" s="1"/>
      <c r="I15" s="19"/>
    </row>
    <row r="16" spans="1:12" x14ac:dyDescent="0.25">
      <c r="A16" s="1">
        <v>45042</v>
      </c>
      <c r="B16" s="2" t="s">
        <v>68</v>
      </c>
      <c r="C16" s="3" t="s">
        <v>144</v>
      </c>
      <c r="D16" s="4">
        <v>32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184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F26" s="15"/>
      <c r="I26" s="20"/>
      <c r="J26" s="19"/>
      <c r="K26" s="3"/>
      <c r="L26" s="4"/>
    </row>
    <row r="27" spans="1:12" x14ac:dyDescent="0.25">
      <c r="A27" s="1">
        <v>45027</v>
      </c>
      <c r="B27" s="5">
        <v>186</v>
      </c>
      <c r="C27" s="3" t="s">
        <v>123</v>
      </c>
      <c r="D27" s="4">
        <v>2000</v>
      </c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F33" s="15"/>
      <c r="I33" s="20"/>
      <c r="J33" s="19"/>
      <c r="K33" s="3"/>
      <c r="L33" s="4"/>
    </row>
    <row r="34" spans="1:12" x14ac:dyDescent="0.25">
      <c r="D34" s="4">
        <v>0</v>
      </c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2000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43556</v>
      </c>
      <c r="B41" s="5"/>
      <c r="C41" s="3" t="s">
        <v>13</v>
      </c>
      <c r="D41" s="63">
        <f>SUM(MAR!D44)</f>
        <v>8446.2900000000009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184</v>
      </c>
    </row>
    <row r="43" spans="1:12" x14ac:dyDescent="0.25">
      <c r="B43" s="5"/>
      <c r="C43" s="3" t="s">
        <v>9</v>
      </c>
      <c r="D43" s="28">
        <f>SUM(-D37)</f>
        <v>-2000</v>
      </c>
    </row>
    <row r="44" spans="1:12" x14ac:dyDescent="0.25">
      <c r="A44" s="1">
        <v>43585</v>
      </c>
      <c r="C44" s="3" t="s">
        <v>14</v>
      </c>
      <c r="D44" s="4">
        <f>SUM(D41:D43)</f>
        <v>6630.2900000000009</v>
      </c>
    </row>
    <row r="47" spans="1:12" ht="15.75" thickBot="1" x14ac:dyDescent="0.3">
      <c r="A47" s="29"/>
      <c r="B47" s="30"/>
      <c r="C47" s="31"/>
      <c r="D47" s="32"/>
      <c r="E47" s="107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2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57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6"/>
      <c r="F55" s="10"/>
    </row>
    <row r="56" spans="1:9" ht="15.75" x14ac:dyDescent="0.25">
      <c r="A56" s="112"/>
      <c r="B56" s="112"/>
      <c r="C56" s="112"/>
      <c r="D56" s="112"/>
      <c r="E56" s="106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F59" s="15"/>
    </row>
    <row r="60" spans="1:9" x14ac:dyDescent="0.25">
      <c r="A60" s="1">
        <v>43556</v>
      </c>
      <c r="C60" s="3" t="s">
        <v>16</v>
      </c>
      <c r="D60" s="4">
        <v>0.25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0.25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43556</v>
      </c>
      <c r="C72" s="3" t="s">
        <v>18</v>
      </c>
      <c r="D72" s="63">
        <f>SUM(MAR!D75)</f>
        <v>2067.0500000000002</v>
      </c>
    </row>
    <row r="73" spans="1:6" x14ac:dyDescent="0.25">
      <c r="A73" s="1" t="s">
        <v>49</v>
      </c>
      <c r="C73" s="3" t="s">
        <v>5</v>
      </c>
      <c r="D73" s="4">
        <f>SUM(D62)</f>
        <v>0.25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43585</v>
      </c>
      <c r="C75" s="3" t="s">
        <v>19</v>
      </c>
      <c r="D75" s="4">
        <f>SUM(D72:D74)</f>
        <v>2067.3000000000002</v>
      </c>
    </row>
    <row r="76" spans="1:6" ht="15.75" thickBot="1" x14ac:dyDescent="0.3">
      <c r="A76" s="29"/>
      <c r="B76" s="30"/>
      <c r="C76" s="31"/>
      <c r="D76" s="32"/>
      <c r="E76" s="107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57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F106" s="15"/>
    </row>
    <row r="107" spans="1:6" s="41" customFormat="1" x14ac:dyDescent="0.25">
      <c r="A107" s="37">
        <v>45035</v>
      </c>
      <c r="B107" s="38" t="s">
        <v>76</v>
      </c>
      <c r="C107" s="39" t="s">
        <v>77</v>
      </c>
      <c r="D107" s="40">
        <v>100</v>
      </c>
    </row>
    <row r="108" spans="1:6" s="41" customFormat="1" x14ac:dyDescent="0.25">
      <c r="A108" s="37">
        <v>45042</v>
      </c>
      <c r="B108" s="38" t="s">
        <v>76</v>
      </c>
      <c r="C108" s="39" t="s">
        <v>151</v>
      </c>
      <c r="D108" s="40">
        <v>200</v>
      </c>
    </row>
    <row r="109" spans="1:6" x14ac:dyDescent="0.25">
      <c r="A109" s="37"/>
      <c r="B109" s="38"/>
      <c r="C109" s="39"/>
      <c r="D109" s="40">
        <v>0</v>
      </c>
      <c r="F109" s="15"/>
    </row>
    <row r="110" spans="1:6" x14ac:dyDescent="0.25">
      <c r="A110" s="18"/>
      <c r="B110" s="42"/>
      <c r="C110" s="34"/>
      <c r="D110" s="28">
        <v>0</v>
      </c>
      <c r="F110" s="15"/>
    </row>
    <row r="111" spans="1:6" ht="14.25" customHeight="1" x14ac:dyDescent="0.25">
      <c r="D111" s="4">
        <v>0</v>
      </c>
      <c r="F111" s="15"/>
    </row>
    <row r="112" spans="1:6" ht="14.25" customHeight="1" x14ac:dyDescent="0.25">
      <c r="A112" s="43"/>
      <c r="B112" s="44"/>
      <c r="C112" s="45"/>
      <c r="D112" s="46">
        <v>0</v>
      </c>
    </row>
    <row r="113" spans="1:6" ht="14.25" customHeight="1" x14ac:dyDescent="0.25">
      <c r="C113" s="34" t="s">
        <v>17</v>
      </c>
      <c r="D113" s="4">
        <f>SUM(D107:D112)</f>
        <v>300</v>
      </c>
    </row>
    <row r="114" spans="1:6" ht="14.25" customHeight="1" x14ac:dyDescent="0.25">
      <c r="B114" s="5"/>
      <c r="D114" s="5"/>
    </row>
    <row r="115" spans="1:6" ht="14.25" customHeight="1" x14ac:dyDescent="0.25">
      <c r="B115" s="5"/>
      <c r="D115" s="5"/>
    </row>
    <row r="116" spans="1:6" ht="14.25" customHeight="1" x14ac:dyDescent="0.25">
      <c r="A116" s="111" t="s">
        <v>9</v>
      </c>
      <c r="B116" s="111"/>
      <c r="C116" s="111"/>
      <c r="D116" s="111"/>
      <c r="E116" s="111"/>
      <c r="F116" s="111"/>
    </row>
    <row r="117" spans="1:6" ht="14.25" customHeight="1" x14ac:dyDescent="0.25">
      <c r="A117" s="111"/>
      <c r="B117" s="111"/>
      <c r="C117" s="111"/>
      <c r="D117" s="111"/>
      <c r="E117" s="111"/>
      <c r="F117" s="111"/>
    </row>
    <row r="118" spans="1:6" ht="14.25" customHeight="1" x14ac:dyDescent="0.25">
      <c r="A118" s="16" t="s">
        <v>6</v>
      </c>
      <c r="B118" s="26" t="s">
        <v>10</v>
      </c>
      <c r="C118" s="27" t="s">
        <v>7</v>
      </c>
      <c r="D118" s="17" t="s">
        <v>8</v>
      </c>
      <c r="F118" s="15"/>
    </row>
    <row r="119" spans="1:6" ht="14.25" customHeight="1" x14ac:dyDescent="0.25">
      <c r="A119" s="1">
        <v>45027</v>
      </c>
      <c r="B119" s="5">
        <v>2828</v>
      </c>
      <c r="C119" s="3" t="s">
        <v>124</v>
      </c>
      <c r="D119" s="4">
        <v>26.07</v>
      </c>
      <c r="F119" s="15"/>
    </row>
    <row r="120" spans="1:6" ht="14.25" customHeight="1" x14ac:dyDescent="0.25">
      <c r="A120" s="1">
        <v>45027</v>
      </c>
      <c r="B120" s="5">
        <v>2829</v>
      </c>
      <c r="C120" s="3" t="s">
        <v>125</v>
      </c>
      <c r="D120" s="4">
        <v>58</v>
      </c>
      <c r="F120" s="15"/>
    </row>
    <row r="121" spans="1:6" ht="14.25" customHeight="1" x14ac:dyDescent="0.25">
      <c r="A121" s="1">
        <v>45027</v>
      </c>
      <c r="B121" s="5">
        <v>2830</v>
      </c>
      <c r="C121" s="3" t="s">
        <v>126</v>
      </c>
      <c r="D121" s="4">
        <v>50</v>
      </c>
      <c r="F121" s="15"/>
    </row>
    <row r="122" spans="1:6" ht="14.25" customHeight="1" x14ac:dyDescent="0.25">
      <c r="A122" s="1">
        <v>45027</v>
      </c>
      <c r="B122" s="5">
        <v>2831</v>
      </c>
      <c r="C122" s="3" t="s">
        <v>127</v>
      </c>
      <c r="D122" s="4">
        <v>50</v>
      </c>
      <c r="F122" s="15"/>
    </row>
    <row r="123" spans="1:6" ht="14.25" customHeight="1" x14ac:dyDescent="0.25">
      <c r="A123" s="1">
        <v>45027</v>
      </c>
      <c r="B123" s="5">
        <v>2832</v>
      </c>
      <c r="C123" s="3" t="s">
        <v>128</v>
      </c>
      <c r="D123" s="4">
        <v>108</v>
      </c>
      <c r="F123" s="15"/>
    </row>
    <row r="124" spans="1:6" ht="14.25" customHeight="1" x14ac:dyDescent="0.25">
      <c r="A124" s="1">
        <v>45027</v>
      </c>
      <c r="B124" s="5">
        <v>2833</v>
      </c>
      <c r="C124" s="3" t="s">
        <v>139</v>
      </c>
      <c r="D124" s="4">
        <v>78</v>
      </c>
      <c r="F124" s="15"/>
    </row>
    <row r="125" spans="1:6" x14ac:dyDescent="0.25">
      <c r="A125" s="1">
        <v>45027</v>
      </c>
      <c r="B125" s="5">
        <v>2834</v>
      </c>
      <c r="C125" s="3" t="s">
        <v>129</v>
      </c>
      <c r="D125" s="4">
        <v>50</v>
      </c>
      <c r="F125" s="15"/>
    </row>
    <row r="126" spans="1:6" x14ac:dyDescent="0.25">
      <c r="A126" s="1">
        <v>45027</v>
      </c>
      <c r="B126" s="5">
        <v>2835</v>
      </c>
      <c r="C126" s="3" t="s">
        <v>140</v>
      </c>
      <c r="D126" s="4">
        <v>98</v>
      </c>
      <c r="F126" s="15"/>
    </row>
    <row r="127" spans="1:6" x14ac:dyDescent="0.25">
      <c r="A127" s="1">
        <v>45027</v>
      </c>
      <c r="B127" s="5">
        <v>2836</v>
      </c>
      <c r="C127" s="3" t="s">
        <v>141</v>
      </c>
      <c r="D127" s="4">
        <v>100</v>
      </c>
      <c r="F127" s="15"/>
    </row>
    <row r="128" spans="1:6" x14ac:dyDescent="0.25">
      <c r="A128" s="1">
        <v>45027</v>
      </c>
      <c r="B128" s="5">
        <v>2837</v>
      </c>
      <c r="C128" s="3" t="s">
        <v>142</v>
      </c>
      <c r="D128" s="4">
        <v>100</v>
      </c>
      <c r="F128" s="15"/>
    </row>
    <row r="129" spans="1:6" x14ac:dyDescent="0.25">
      <c r="A129" s="1">
        <v>45036</v>
      </c>
      <c r="B129" s="5">
        <v>2838</v>
      </c>
      <c r="C129" s="3" t="s">
        <v>132</v>
      </c>
      <c r="D129" s="4">
        <v>39.26</v>
      </c>
      <c r="F129" s="15"/>
    </row>
    <row r="130" spans="1:6" x14ac:dyDescent="0.25">
      <c r="A130" s="1">
        <v>45036</v>
      </c>
      <c r="B130" s="5">
        <v>2839</v>
      </c>
      <c r="C130" s="3" t="s">
        <v>133</v>
      </c>
      <c r="D130" s="4">
        <v>50</v>
      </c>
      <c r="F130" s="15"/>
    </row>
    <row r="131" spans="1:6" x14ac:dyDescent="0.25">
      <c r="A131" s="1">
        <v>45036</v>
      </c>
      <c r="B131" s="5">
        <v>2840</v>
      </c>
      <c r="C131" s="3" t="s">
        <v>160</v>
      </c>
      <c r="D131" s="4">
        <v>50</v>
      </c>
      <c r="F131" s="15"/>
    </row>
    <row r="132" spans="1:6" x14ac:dyDescent="0.25">
      <c r="A132" s="1">
        <v>45036</v>
      </c>
      <c r="B132" s="5">
        <v>2841</v>
      </c>
      <c r="C132" s="3" t="s">
        <v>134</v>
      </c>
      <c r="D132" s="4">
        <v>50</v>
      </c>
      <c r="F132" s="15"/>
    </row>
    <row r="133" spans="1:6" x14ac:dyDescent="0.25">
      <c r="A133" s="1">
        <v>45036</v>
      </c>
      <c r="B133" s="5">
        <v>2842</v>
      </c>
      <c r="C133" s="3" t="s">
        <v>135</v>
      </c>
      <c r="D133" s="4">
        <v>50</v>
      </c>
      <c r="F133" s="15"/>
    </row>
    <row r="134" spans="1:6" ht="14.25" customHeight="1" x14ac:dyDescent="0.25">
      <c r="A134" s="1">
        <v>45036</v>
      </c>
      <c r="B134" s="5">
        <v>2843</v>
      </c>
      <c r="C134" s="3" t="s">
        <v>136</v>
      </c>
      <c r="D134" s="4">
        <v>50</v>
      </c>
    </row>
    <row r="135" spans="1:6" ht="14.25" customHeight="1" x14ac:dyDescent="0.25">
      <c r="A135" s="1">
        <v>45036</v>
      </c>
      <c r="B135" s="5">
        <v>2844</v>
      </c>
      <c r="C135" s="3" t="s">
        <v>137</v>
      </c>
      <c r="D135" s="4">
        <v>50</v>
      </c>
    </row>
    <row r="136" spans="1:6" x14ac:dyDescent="0.25">
      <c r="A136" s="1">
        <v>45036</v>
      </c>
      <c r="B136" s="5">
        <v>2845</v>
      </c>
      <c r="C136" s="3" t="s">
        <v>138</v>
      </c>
      <c r="D136" s="4">
        <v>40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SUM(D119:D137)</f>
        <v>1097.33</v>
      </c>
    </row>
    <row r="139" spans="1:6" ht="15.75" thickBot="1" x14ac:dyDescent="0.3">
      <c r="A139" s="29"/>
      <c r="B139" s="30"/>
      <c r="C139" s="31"/>
      <c r="D139" s="32"/>
      <c r="E139" s="107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43556</v>
      </c>
      <c r="C143" s="3" t="s">
        <v>13</v>
      </c>
      <c r="D143" s="28">
        <f>SUM(MAR!D146)</f>
        <v>2433.79</v>
      </c>
    </row>
    <row r="144" spans="1:6" x14ac:dyDescent="0.25">
      <c r="A144" s="1" t="s">
        <v>49</v>
      </c>
      <c r="C144" s="3" t="s">
        <v>5</v>
      </c>
      <c r="D144" s="4">
        <f>SUM(D113)</f>
        <v>300</v>
      </c>
    </row>
    <row r="145" spans="1:6" x14ac:dyDescent="0.25">
      <c r="C145" s="3" t="s">
        <v>9</v>
      </c>
      <c r="D145" s="4">
        <f>SUM(-D138)</f>
        <v>-1097.33</v>
      </c>
    </row>
    <row r="146" spans="1:6" x14ac:dyDescent="0.25">
      <c r="A146" s="1">
        <v>43585</v>
      </c>
      <c r="C146" s="3" t="s">
        <v>14</v>
      </c>
      <c r="D146" s="4">
        <f>SUM(D143:D145)</f>
        <v>1636.46</v>
      </c>
    </row>
    <row r="147" spans="1:6" ht="15.75" thickBot="1" x14ac:dyDescent="0.3">
      <c r="A147" s="29"/>
      <c r="B147" s="30"/>
      <c r="C147" s="31"/>
      <c r="D147" s="32"/>
      <c r="E147" s="107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57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10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F156" s="15"/>
    </row>
    <row r="157" spans="1:6" x14ac:dyDescent="0.25">
      <c r="A157" s="47"/>
      <c r="B157" s="48"/>
      <c r="C157" s="49"/>
      <c r="D157" s="4">
        <v>0</v>
      </c>
      <c r="F157" s="15"/>
    </row>
    <row r="158" spans="1:6" x14ac:dyDescent="0.25">
      <c r="A158" s="47"/>
      <c r="B158" s="48"/>
      <c r="C158" s="49"/>
      <c r="D158" s="4">
        <v>0</v>
      </c>
      <c r="F158" s="15"/>
    </row>
    <row r="159" spans="1:6" x14ac:dyDescent="0.25">
      <c r="A159" s="47"/>
      <c r="B159" s="48"/>
      <c r="C159" s="34"/>
      <c r="D159" s="4">
        <v>0</v>
      </c>
      <c r="F159" s="15"/>
    </row>
    <row r="160" spans="1:6" x14ac:dyDescent="0.25">
      <c r="A160" s="50"/>
      <c r="B160" s="51"/>
      <c r="C160" s="52"/>
      <c r="D160" s="4">
        <v>0</v>
      </c>
      <c r="F160" s="15"/>
    </row>
    <row r="161" spans="1:6" x14ac:dyDescent="0.25">
      <c r="A161" s="50"/>
      <c r="B161" s="51"/>
      <c r="C161" s="34"/>
      <c r="D161" s="4">
        <v>0</v>
      </c>
      <c r="F161" s="15"/>
    </row>
    <row r="162" spans="1:6" x14ac:dyDescent="0.25">
      <c r="D162" s="4">
        <v>0</v>
      </c>
      <c r="F162" s="15"/>
    </row>
    <row r="163" spans="1:6" x14ac:dyDescent="0.25">
      <c r="D163" s="4">
        <v>0</v>
      </c>
      <c r="F163" s="15"/>
    </row>
    <row r="164" spans="1:6" x14ac:dyDescent="0.25">
      <c r="D164" s="4">
        <v>0</v>
      </c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F171" s="15"/>
    </row>
    <row r="172" spans="1:6" x14ac:dyDescent="0.25">
      <c r="A172" s="54"/>
      <c r="B172" s="55"/>
      <c r="C172" s="56"/>
      <c r="D172" s="4">
        <v>0</v>
      </c>
      <c r="F172" s="15"/>
    </row>
    <row r="173" spans="1:6" x14ac:dyDescent="0.25">
      <c r="A173" s="54"/>
      <c r="B173" s="55"/>
      <c r="C173" s="56"/>
      <c r="D173" s="4">
        <v>0</v>
      </c>
      <c r="F173" s="15"/>
    </row>
    <row r="174" spans="1:6" x14ac:dyDescent="0.25">
      <c r="A174" s="54"/>
      <c r="B174" s="55"/>
      <c r="C174" s="56"/>
      <c r="D174" s="4">
        <v>0</v>
      </c>
      <c r="F174" s="15"/>
    </row>
    <row r="175" spans="1:6" x14ac:dyDescent="0.25">
      <c r="A175" s="54"/>
      <c r="B175" s="55"/>
      <c r="C175" s="57"/>
      <c r="D175" s="28">
        <v>0</v>
      </c>
      <c r="F175" s="15"/>
    </row>
    <row r="176" spans="1:6" x14ac:dyDescent="0.25">
      <c r="A176" s="54"/>
      <c r="B176" s="55"/>
      <c r="D176" s="4">
        <v>0</v>
      </c>
      <c r="F176" s="15"/>
    </row>
    <row r="177" spans="1:6" x14ac:dyDescent="0.25">
      <c r="A177" s="54"/>
      <c r="B177" s="55"/>
      <c r="D177" s="4">
        <v>0</v>
      </c>
      <c r="F177" s="15"/>
    </row>
    <row r="178" spans="1:6" x14ac:dyDescent="0.25">
      <c r="A178" s="54"/>
      <c r="B178" s="55"/>
      <c r="D178" s="4">
        <v>0</v>
      </c>
      <c r="F178" s="15"/>
    </row>
    <row r="179" spans="1:6" x14ac:dyDescent="0.25">
      <c r="A179" s="54"/>
      <c r="B179" s="55"/>
      <c r="D179" s="4">
        <v>0</v>
      </c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107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43556</v>
      </c>
      <c r="C190" s="3" t="s">
        <v>13</v>
      </c>
      <c r="D190" s="28">
        <f>SUM(MAR!D193)</f>
        <v>1246.03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43585</v>
      </c>
      <c r="C193" s="3" t="s">
        <v>14</v>
      </c>
      <c r="D193" s="4">
        <f>SUM(D190:D192)</f>
        <v>1246.03</v>
      </c>
    </row>
    <row r="194" spans="1:6" ht="15.75" thickBot="1" x14ac:dyDescent="0.3">
      <c r="A194" s="29"/>
      <c r="B194" s="30"/>
      <c r="C194" s="31"/>
      <c r="D194" s="32"/>
      <c r="E194" s="107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16:F117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159</v>
      </c>
      <c r="E2" s="116"/>
      <c r="F2" s="116"/>
      <c r="G2" s="6"/>
    </row>
    <row r="3" spans="1:12" ht="15.75" x14ac:dyDescent="0.25">
      <c r="B3" s="114"/>
      <c r="C3" s="114"/>
      <c r="D3" s="7" t="s">
        <v>58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2" t="s">
        <v>4</v>
      </c>
      <c r="B5" s="112"/>
      <c r="C5" s="112"/>
      <c r="D5" s="112"/>
      <c r="E5" s="10"/>
      <c r="F5" s="10"/>
      <c r="G5" s="11"/>
    </row>
    <row r="6" spans="1:12" ht="14.25" customHeight="1" x14ac:dyDescent="0.5">
      <c r="A6" s="112"/>
      <c r="B6" s="112"/>
      <c r="C6" s="112"/>
      <c r="D6" s="112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E10" s="15"/>
      <c r="F10" s="15"/>
    </row>
    <row r="11" spans="1:12" ht="15" customHeight="1" x14ac:dyDescent="0.25">
      <c r="A11" s="1">
        <v>45049</v>
      </c>
      <c r="B11" s="2" t="s">
        <v>68</v>
      </c>
      <c r="C11" s="3" t="s">
        <v>145</v>
      </c>
      <c r="D11" s="4">
        <v>36</v>
      </c>
    </row>
    <row r="12" spans="1:12" x14ac:dyDescent="0.25">
      <c r="A12" s="1">
        <v>45055</v>
      </c>
      <c r="B12" s="2" t="s">
        <v>68</v>
      </c>
      <c r="C12" s="58" t="s">
        <v>146</v>
      </c>
      <c r="D12" s="4">
        <v>10</v>
      </c>
    </row>
    <row r="13" spans="1:12" x14ac:dyDescent="0.25">
      <c r="A13" s="1">
        <v>45056</v>
      </c>
      <c r="B13" s="5" t="s">
        <v>74</v>
      </c>
      <c r="C13" s="3" t="s">
        <v>152</v>
      </c>
      <c r="D13" s="4">
        <v>10</v>
      </c>
    </row>
    <row r="14" spans="1:12" x14ac:dyDescent="0.25">
      <c r="A14" s="1">
        <v>45056</v>
      </c>
      <c r="B14" s="18" t="s">
        <v>74</v>
      </c>
      <c r="C14" s="3" t="s">
        <v>153</v>
      </c>
      <c r="D14" s="4">
        <v>8</v>
      </c>
    </row>
    <row r="15" spans="1:12" x14ac:dyDescent="0.25">
      <c r="A15" s="1">
        <v>45056</v>
      </c>
      <c r="B15" s="2" t="s">
        <v>74</v>
      </c>
      <c r="C15" s="3" t="s">
        <v>154</v>
      </c>
      <c r="D15" s="4">
        <v>8</v>
      </c>
      <c r="H15" s="1"/>
      <c r="I15" s="19"/>
    </row>
    <row r="16" spans="1:12" x14ac:dyDescent="0.25">
      <c r="A16" s="1">
        <v>45070</v>
      </c>
      <c r="B16" s="2" t="s">
        <v>68</v>
      </c>
      <c r="C16" s="3" t="s">
        <v>155</v>
      </c>
      <c r="D16" s="4">
        <v>24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96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43586</v>
      </c>
      <c r="B41" s="5"/>
      <c r="C41" s="3" t="s">
        <v>13</v>
      </c>
      <c r="D41" s="63">
        <f>SUM(APR!D44)</f>
        <v>6630.2900000000009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96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43616</v>
      </c>
      <c r="C44" s="3" t="s">
        <v>14</v>
      </c>
      <c r="D44" s="4">
        <f>SUM(D41:D43)</f>
        <v>6726.2900000000009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159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58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"/>
      <c r="F55" s="10"/>
    </row>
    <row r="56" spans="1:9" ht="15.75" x14ac:dyDescent="0.25">
      <c r="A56" s="112"/>
      <c r="B56" s="112"/>
      <c r="C56" s="112"/>
      <c r="D56" s="112"/>
      <c r="E56" s="10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E59" s="15"/>
      <c r="F59" s="15"/>
    </row>
    <row r="60" spans="1:9" x14ac:dyDescent="0.25">
      <c r="A60" s="1">
        <v>43586</v>
      </c>
      <c r="C60" s="3" t="s">
        <v>16</v>
      </c>
      <c r="D60" s="4">
        <v>0.26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0.26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43586</v>
      </c>
      <c r="C72" s="3" t="s">
        <v>18</v>
      </c>
      <c r="D72" s="63">
        <f>SUM(APR!D75)</f>
        <v>2067.3000000000002</v>
      </c>
    </row>
    <row r="73" spans="1:6" x14ac:dyDescent="0.25">
      <c r="A73" s="1" t="s">
        <v>49</v>
      </c>
      <c r="C73" s="3" t="s">
        <v>5</v>
      </c>
      <c r="D73" s="4">
        <f>SUM(D62)</f>
        <v>0.26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43616</v>
      </c>
      <c r="C75" s="3" t="s">
        <v>19</v>
      </c>
      <c r="D75" s="4">
        <f>SUM(D72:D74)</f>
        <v>2067.5600000000004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58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E106" s="15"/>
      <c r="F106" s="15"/>
    </row>
    <row r="107" spans="1:6" s="41" customFormat="1" x14ac:dyDescent="0.25">
      <c r="A107" s="37">
        <v>45055</v>
      </c>
      <c r="B107" s="38" t="s">
        <v>72</v>
      </c>
      <c r="C107" s="39" t="s">
        <v>105</v>
      </c>
      <c r="D107" s="40">
        <v>15</v>
      </c>
    </row>
    <row r="108" spans="1:6" s="41" customFormat="1" x14ac:dyDescent="0.25">
      <c r="A108" s="37">
        <v>45069</v>
      </c>
      <c r="B108" s="38" t="s">
        <v>76</v>
      </c>
      <c r="C108" s="39" t="s">
        <v>156</v>
      </c>
      <c r="D108" s="40">
        <v>100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115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45056</v>
      </c>
      <c r="B123" s="5">
        <v>2846</v>
      </c>
      <c r="C123" s="3" t="s">
        <v>148</v>
      </c>
      <c r="D123" s="4">
        <v>54.8</v>
      </c>
      <c r="E123" s="15"/>
      <c r="F123" s="15"/>
    </row>
    <row r="124" spans="1:6" ht="14.25" customHeight="1" x14ac:dyDescent="0.25">
      <c r="A124" s="1">
        <v>45056</v>
      </c>
      <c r="B124" s="5">
        <v>2847</v>
      </c>
      <c r="C124" s="3" t="s">
        <v>149</v>
      </c>
      <c r="D124" s="4">
        <v>10</v>
      </c>
      <c r="E124" s="15"/>
      <c r="F124" s="15"/>
    </row>
    <row r="125" spans="1:6" ht="14.25" customHeight="1" x14ac:dyDescent="0.25">
      <c r="A125" s="1">
        <v>45056</v>
      </c>
      <c r="B125" s="5">
        <v>2848</v>
      </c>
      <c r="C125" s="3" t="s">
        <v>150</v>
      </c>
      <c r="D125" s="4">
        <v>10</v>
      </c>
      <c r="E125" s="15"/>
      <c r="F125" s="15"/>
    </row>
    <row r="126" spans="1:6" ht="14.25" customHeight="1" x14ac:dyDescent="0.25">
      <c r="A126" s="1">
        <v>45062</v>
      </c>
      <c r="B126" s="5">
        <v>2849</v>
      </c>
      <c r="C126" s="3" t="s">
        <v>157</v>
      </c>
      <c r="D126" s="4">
        <v>15.24</v>
      </c>
      <c r="E126" s="15"/>
      <c r="F126" s="15"/>
    </row>
    <row r="127" spans="1:6" ht="14.25" customHeight="1" x14ac:dyDescent="0.25">
      <c r="A127" s="1">
        <v>5.26</v>
      </c>
      <c r="B127" s="2" t="s">
        <v>158</v>
      </c>
      <c r="C127" s="3" t="s">
        <v>161</v>
      </c>
      <c r="D127" s="4">
        <v>50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140.04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43586</v>
      </c>
      <c r="C143" s="3" t="s">
        <v>13</v>
      </c>
      <c r="D143" s="28">
        <f>SUM(APR!D146)</f>
        <v>1636.46</v>
      </c>
    </row>
    <row r="144" spans="1:6" x14ac:dyDescent="0.25">
      <c r="A144" s="1" t="s">
        <v>49</v>
      </c>
      <c r="C144" s="3" t="s">
        <v>5</v>
      </c>
      <c r="D144" s="4">
        <f>SUM(D117)</f>
        <v>115</v>
      </c>
    </row>
    <row r="145" spans="1:6" x14ac:dyDescent="0.25">
      <c r="C145" s="3" t="s">
        <v>9</v>
      </c>
      <c r="D145" s="4">
        <f>SUM(-D138)</f>
        <v>-140.04</v>
      </c>
    </row>
    <row r="146" spans="1:6" x14ac:dyDescent="0.25">
      <c r="A146" s="1">
        <v>43616</v>
      </c>
      <c r="C146" s="3" t="s">
        <v>14</v>
      </c>
      <c r="D146" s="4">
        <f>SUM(D143:D145)</f>
        <v>1611.42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58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8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43586</v>
      </c>
      <c r="C190" s="3" t="s">
        <v>13</v>
      </c>
      <c r="D190" s="28">
        <f>SUM(APR!D193)</f>
        <v>1246.03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43616</v>
      </c>
      <c r="C193" s="3" t="s">
        <v>14</v>
      </c>
      <c r="D193" s="4">
        <f>SUM(D190:D192)</f>
        <v>1246.03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159</v>
      </c>
      <c r="E2" s="116"/>
      <c r="F2" s="116"/>
      <c r="G2" s="6"/>
    </row>
    <row r="3" spans="1:12" ht="15.75" x14ac:dyDescent="0.25">
      <c r="B3" s="114"/>
      <c r="C3" s="114"/>
      <c r="D3" s="109" t="s">
        <v>48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2" t="s">
        <v>4</v>
      </c>
      <c r="B5" s="112"/>
      <c r="C5" s="112"/>
      <c r="D5" s="112"/>
      <c r="E5" s="10"/>
      <c r="F5" s="10"/>
      <c r="G5" s="11"/>
    </row>
    <row r="6" spans="1:12" ht="14.25" customHeight="1" x14ac:dyDescent="0.5">
      <c r="A6" s="112"/>
      <c r="B6" s="112"/>
      <c r="C6" s="112"/>
      <c r="D6" s="112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E10" s="15"/>
      <c r="F10" s="15"/>
    </row>
    <row r="11" spans="1:12" ht="15" customHeight="1" x14ac:dyDescent="0.25">
      <c r="A11" s="1">
        <v>45078</v>
      </c>
      <c r="B11" s="2" t="s">
        <v>68</v>
      </c>
      <c r="C11" s="3" t="s">
        <v>190</v>
      </c>
      <c r="D11" s="4">
        <v>34</v>
      </c>
    </row>
    <row r="12" spans="1:12" x14ac:dyDescent="0.25">
      <c r="A12" s="1">
        <v>45093</v>
      </c>
      <c r="B12" s="2" t="s">
        <v>68</v>
      </c>
      <c r="C12" s="58" t="s">
        <v>162</v>
      </c>
      <c r="D12" s="4">
        <v>30</v>
      </c>
    </row>
    <row r="13" spans="1:12" x14ac:dyDescent="0.25">
      <c r="A13" s="1">
        <v>45093</v>
      </c>
      <c r="B13" s="5" t="s">
        <v>68</v>
      </c>
      <c r="C13" s="3" t="s">
        <v>163</v>
      </c>
      <c r="D13" s="4">
        <v>36</v>
      </c>
    </row>
    <row r="14" spans="1:12" x14ac:dyDescent="0.25">
      <c r="A14" s="1">
        <v>45098</v>
      </c>
      <c r="B14" s="18" t="s">
        <v>74</v>
      </c>
      <c r="C14" s="3" t="s">
        <v>164</v>
      </c>
      <c r="D14" s="4">
        <v>8</v>
      </c>
    </row>
    <row r="15" spans="1:12" x14ac:dyDescent="0.25">
      <c r="A15" s="1">
        <v>45098</v>
      </c>
      <c r="B15" s="2" t="s">
        <v>74</v>
      </c>
      <c r="C15" s="3" t="s">
        <v>165</v>
      </c>
      <c r="D15" s="4">
        <v>10</v>
      </c>
      <c r="H15" s="1"/>
      <c r="I15" s="19"/>
    </row>
    <row r="16" spans="1:12" x14ac:dyDescent="0.25">
      <c r="A16" s="1">
        <v>45098</v>
      </c>
      <c r="B16" s="2" t="s">
        <v>68</v>
      </c>
      <c r="C16" s="3" t="s">
        <v>189</v>
      </c>
      <c r="D16" s="4">
        <v>38</v>
      </c>
      <c r="H16" s="1"/>
      <c r="I16" s="20"/>
      <c r="J16" s="19"/>
      <c r="K16" s="3"/>
      <c r="L16" s="4"/>
    </row>
    <row r="17" spans="1:12" x14ac:dyDescent="0.25">
      <c r="A17" s="1">
        <v>45105</v>
      </c>
      <c r="B17" s="2" t="s">
        <v>68</v>
      </c>
      <c r="C17" s="3" t="s">
        <v>166</v>
      </c>
      <c r="D17" s="4">
        <v>30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186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43617</v>
      </c>
      <c r="B41" s="5"/>
      <c r="C41" s="3" t="s">
        <v>13</v>
      </c>
      <c r="D41" s="63">
        <f>SUM(MAY!D44)</f>
        <v>6726.2900000000009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186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43646</v>
      </c>
      <c r="C44" s="3" t="s">
        <v>14</v>
      </c>
      <c r="D44" s="4">
        <f>SUM(D41:D43)</f>
        <v>6912.2900000000009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159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48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"/>
      <c r="F55" s="10"/>
    </row>
    <row r="56" spans="1:9" ht="15.75" x14ac:dyDescent="0.25">
      <c r="A56" s="112"/>
      <c r="B56" s="112"/>
      <c r="C56" s="112"/>
      <c r="D56" s="112"/>
      <c r="E56" s="10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E59" s="15"/>
      <c r="F59" s="15"/>
    </row>
    <row r="60" spans="1:9" x14ac:dyDescent="0.25">
      <c r="A60" s="1">
        <v>43617</v>
      </c>
      <c r="C60" s="3" t="s">
        <v>16</v>
      </c>
      <c r="D60" s="4">
        <v>0.25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0.25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43617</v>
      </c>
      <c r="C72" s="3" t="s">
        <v>18</v>
      </c>
      <c r="D72" s="63">
        <f>SUM(MAY!D75)</f>
        <v>2067.5600000000004</v>
      </c>
    </row>
    <row r="73" spans="1:6" x14ac:dyDescent="0.25">
      <c r="A73" s="1" t="s">
        <v>49</v>
      </c>
      <c r="C73" s="3" t="s">
        <v>5</v>
      </c>
      <c r="D73" s="4">
        <f>SUM(D62)</f>
        <v>0.25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43646</v>
      </c>
      <c r="C75" s="3" t="s">
        <v>19</v>
      </c>
      <c r="D75" s="4">
        <f>SUM(D72:D74)</f>
        <v>2067.8100000000004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48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E106" s="15"/>
      <c r="F106" s="15"/>
    </row>
    <row r="107" spans="1:6" s="41" customFormat="1" x14ac:dyDescent="0.25">
      <c r="A107" s="37">
        <v>45078</v>
      </c>
      <c r="B107" s="38" t="s">
        <v>76</v>
      </c>
      <c r="C107" s="39" t="s">
        <v>173</v>
      </c>
      <c r="D107" s="40">
        <v>150</v>
      </c>
    </row>
    <row r="108" spans="1:6" s="41" customFormat="1" x14ac:dyDescent="0.25">
      <c r="A108" s="37">
        <v>45093</v>
      </c>
      <c r="B108" s="38" t="s">
        <v>76</v>
      </c>
      <c r="C108" s="39" t="s">
        <v>188</v>
      </c>
      <c r="D108" s="40">
        <v>100</v>
      </c>
    </row>
    <row r="109" spans="1:6" x14ac:dyDescent="0.25">
      <c r="A109" s="37">
        <v>45093</v>
      </c>
      <c r="B109" s="38" t="s">
        <v>76</v>
      </c>
      <c r="C109" s="39" t="s">
        <v>174</v>
      </c>
      <c r="D109" s="40">
        <v>125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375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45083</v>
      </c>
      <c r="B123" s="5">
        <v>2851</v>
      </c>
      <c r="C123" s="3" t="s">
        <v>175</v>
      </c>
      <c r="D123" s="4">
        <v>50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50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43617</v>
      </c>
      <c r="C143" s="3" t="s">
        <v>13</v>
      </c>
      <c r="D143" s="28">
        <f>SUM(MAY!D146)</f>
        <v>1611.42</v>
      </c>
    </row>
    <row r="144" spans="1:6" x14ac:dyDescent="0.25">
      <c r="A144" s="1" t="s">
        <v>49</v>
      </c>
      <c r="C144" s="3" t="s">
        <v>5</v>
      </c>
      <c r="D144" s="4">
        <f>SUM(D117)</f>
        <v>375</v>
      </c>
    </row>
    <row r="145" spans="1:6" x14ac:dyDescent="0.25">
      <c r="C145" s="3" t="s">
        <v>9</v>
      </c>
      <c r="D145" s="4">
        <f>SUM(-D138)</f>
        <v>-50</v>
      </c>
    </row>
    <row r="146" spans="1:6" x14ac:dyDescent="0.25">
      <c r="A146" s="1">
        <v>43646</v>
      </c>
      <c r="C146" s="3" t="s">
        <v>14</v>
      </c>
      <c r="D146" s="4">
        <f>SUM(D143:D145)</f>
        <v>1936.42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48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8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43617</v>
      </c>
      <c r="C190" s="3" t="s">
        <v>13</v>
      </c>
      <c r="D190" s="28">
        <f>SUM(MAY!D193)</f>
        <v>1246.03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43646</v>
      </c>
      <c r="C193" s="3" t="s">
        <v>14</v>
      </c>
      <c r="D193" s="4">
        <f>SUM(D190:D192)</f>
        <v>1246.03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159</v>
      </c>
      <c r="E2" s="116"/>
      <c r="F2" s="116"/>
      <c r="G2" s="6"/>
    </row>
    <row r="3" spans="1:12" ht="15.75" x14ac:dyDescent="0.25">
      <c r="B3" s="114"/>
      <c r="C3" s="114"/>
      <c r="D3" s="109" t="s">
        <v>50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2" t="s">
        <v>4</v>
      </c>
      <c r="B5" s="112"/>
      <c r="C5" s="112"/>
      <c r="D5" s="112"/>
      <c r="E5" s="10"/>
      <c r="F5" s="10"/>
      <c r="G5" s="11"/>
    </row>
    <row r="6" spans="1:12" ht="14.25" customHeight="1" x14ac:dyDescent="0.5">
      <c r="A6" s="112"/>
      <c r="B6" s="112"/>
      <c r="C6" s="112"/>
      <c r="D6" s="112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E10" s="15"/>
      <c r="F10" s="15"/>
    </row>
    <row r="11" spans="1:12" ht="15" customHeight="1" x14ac:dyDescent="0.25">
      <c r="A11" s="1">
        <v>45119</v>
      </c>
      <c r="B11" s="2" t="s">
        <v>68</v>
      </c>
      <c r="C11" s="3" t="s">
        <v>167</v>
      </c>
      <c r="D11" s="4">
        <v>32</v>
      </c>
    </row>
    <row r="12" spans="1:12" x14ac:dyDescent="0.25">
      <c r="A12" s="1">
        <v>45126</v>
      </c>
      <c r="B12" s="2" t="s">
        <v>68</v>
      </c>
      <c r="C12" s="58" t="s">
        <v>168</v>
      </c>
      <c r="D12" s="4">
        <v>28</v>
      </c>
    </row>
    <row r="13" spans="1:12" x14ac:dyDescent="0.25">
      <c r="A13" s="1">
        <v>45133</v>
      </c>
      <c r="B13" s="5" t="s">
        <v>68</v>
      </c>
      <c r="C13" s="3" t="s">
        <v>169</v>
      </c>
      <c r="D13" s="4">
        <v>24</v>
      </c>
    </row>
    <row r="14" spans="1:12" x14ac:dyDescent="0.25">
      <c r="A14" s="1">
        <v>45133</v>
      </c>
      <c r="B14" s="18" t="s">
        <v>74</v>
      </c>
      <c r="C14" s="3" t="s">
        <v>170</v>
      </c>
      <c r="D14" s="4">
        <v>10</v>
      </c>
    </row>
    <row r="15" spans="1:12" x14ac:dyDescent="0.25">
      <c r="A15" s="1">
        <v>45133</v>
      </c>
      <c r="B15" s="2" t="s">
        <v>74</v>
      </c>
      <c r="C15" s="3" t="s">
        <v>171</v>
      </c>
      <c r="D15" s="4">
        <v>10</v>
      </c>
      <c r="H15" s="1"/>
      <c r="I15" s="19"/>
    </row>
    <row r="16" spans="1:12" x14ac:dyDescent="0.25">
      <c r="A16" s="1">
        <v>45133</v>
      </c>
      <c r="B16" s="2" t="s">
        <v>74</v>
      </c>
      <c r="C16" s="3" t="s">
        <v>172</v>
      </c>
      <c r="D16" s="4">
        <v>10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114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43647</v>
      </c>
      <c r="B41" s="5"/>
      <c r="C41" s="3" t="s">
        <v>13</v>
      </c>
      <c r="D41" s="63">
        <f>SUM(JUN!D44)</f>
        <v>6912.2900000000009</v>
      </c>
    </row>
    <row r="42" spans="1:12" x14ac:dyDescent="0.25">
      <c r="B42" s="5"/>
      <c r="C42" s="3" t="s">
        <v>5</v>
      </c>
      <c r="D42" s="28">
        <f>SUM(D23)</f>
        <v>114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43677</v>
      </c>
      <c r="C44" s="3" t="s">
        <v>14</v>
      </c>
      <c r="D44" s="4">
        <f>SUM(D41:D43)</f>
        <v>7026.2900000000009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159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50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"/>
      <c r="F55" s="10"/>
    </row>
    <row r="56" spans="1:9" ht="15.75" x14ac:dyDescent="0.25">
      <c r="A56" s="112"/>
      <c r="B56" s="112"/>
      <c r="C56" s="112"/>
      <c r="D56" s="112"/>
      <c r="E56" s="10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E59" s="15"/>
      <c r="F59" s="15"/>
    </row>
    <row r="60" spans="1:9" x14ac:dyDescent="0.25">
      <c r="A60" s="1">
        <v>43647</v>
      </c>
      <c r="C60" s="3" t="s">
        <v>16</v>
      </c>
      <c r="D60" s="4">
        <v>0.26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0.26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43647</v>
      </c>
      <c r="C72" s="3" t="s">
        <v>18</v>
      </c>
      <c r="D72" s="63">
        <f>SUM(JUN!D75)</f>
        <v>2067.8100000000004</v>
      </c>
    </row>
    <row r="73" spans="1:6" x14ac:dyDescent="0.25">
      <c r="C73" s="3" t="s">
        <v>5</v>
      </c>
      <c r="D73" s="4">
        <f>SUM(D62)</f>
        <v>0.26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43677</v>
      </c>
      <c r="C75" s="3" t="s">
        <v>19</v>
      </c>
      <c r="D75" s="4">
        <f>SUM(D72:D74)</f>
        <v>2068.0700000000006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50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E106" s="15"/>
      <c r="F106" s="15"/>
    </row>
    <row r="107" spans="1:6" s="41" customFormat="1" x14ac:dyDescent="0.25">
      <c r="A107" s="37">
        <v>45119</v>
      </c>
      <c r="B107" s="38" t="s">
        <v>72</v>
      </c>
      <c r="C107" s="39" t="s">
        <v>176</v>
      </c>
      <c r="D107" s="40">
        <v>15</v>
      </c>
    </row>
    <row r="108" spans="1:6" s="41" customFormat="1" x14ac:dyDescent="0.25">
      <c r="A108" s="37">
        <v>45121</v>
      </c>
      <c r="B108" s="38" t="s">
        <v>76</v>
      </c>
      <c r="C108" s="39" t="s">
        <v>177</v>
      </c>
      <c r="D108" s="40">
        <v>250</v>
      </c>
    </row>
    <row r="109" spans="1:6" x14ac:dyDescent="0.25">
      <c r="A109" s="37">
        <v>45126</v>
      </c>
      <c r="B109" s="38" t="s">
        <v>72</v>
      </c>
      <c r="C109" s="39" t="s">
        <v>106</v>
      </c>
      <c r="D109" s="40">
        <v>17</v>
      </c>
      <c r="E109" s="15"/>
      <c r="F109" s="15"/>
    </row>
    <row r="110" spans="1:6" x14ac:dyDescent="0.25">
      <c r="A110" s="18">
        <v>45133</v>
      </c>
      <c r="B110" s="42" t="s">
        <v>72</v>
      </c>
      <c r="C110" s="34" t="s">
        <v>178</v>
      </c>
      <c r="D110" s="28">
        <v>555</v>
      </c>
      <c r="E110" s="15"/>
      <c r="F110" s="15"/>
    </row>
    <row r="111" spans="1:6" ht="14.25" customHeight="1" x14ac:dyDescent="0.25">
      <c r="A111" s="1">
        <v>45133</v>
      </c>
      <c r="B111" s="2" t="s">
        <v>72</v>
      </c>
      <c r="C111" s="3" t="s">
        <v>179</v>
      </c>
      <c r="D111" s="4">
        <v>200.75</v>
      </c>
      <c r="E111" s="15"/>
      <c r="F111" s="15"/>
    </row>
    <row r="112" spans="1:6" ht="14.25" customHeight="1" x14ac:dyDescent="0.25">
      <c r="A112" s="1">
        <v>45133</v>
      </c>
      <c r="B112" s="5" t="s">
        <v>72</v>
      </c>
      <c r="C112" s="3" t="s">
        <v>180</v>
      </c>
      <c r="D112" s="4">
        <v>20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1057.75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45131</v>
      </c>
      <c r="B123" s="5">
        <v>2852</v>
      </c>
      <c r="C123" s="3" t="s">
        <v>181</v>
      </c>
      <c r="D123" s="4">
        <v>26.45</v>
      </c>
      <c r="E123" s="15"/>
      <c r="F123" s="15"/>
    </row>
    <row r="124" spans="1:6" ht="14.25" customHeight="1" x14ac:dyDescent="0.25">
      <c r="A124" s="1">
        <v>45131</v>
      </c>
      <c r="B124" s="5">
        <v>2853</v>
      </c>
      <c r="C124" s="3" t="s">
        <v>187</v>
      </c>
      <c r="D124" s="4">
        <v>12.25</v>
      </c>
      <c r="E124" s="15"/>
      <c r="F124" s="15"/>
    </row>
    <row r="125" spans="1:6" ht="14.25" customHeight="1" x14ac:dyDescent="0.25">
      <c r="A125" s="1">
        <v>45131</v>
      </c>
      <c r="B125" s="5">
        <v>2854</v>
      </c>
      <c r="C125" s="3" t="s">
        <v>182</v>
      </c>
      <c r="D125" s="4">
        <v>555</v>
      </c>
      <c r="E125" s="15"/>
      <c r="F125" s="15"/>
    </row>
    <row r="126" spans="1:6" ht="14.25" customHeight="1" x14ac:dyDescent="0.25">
      <c r="A126" s="1">
        <v>45133</v>
      </c>
      <c r="B126" s="5" t="s">
        <v>183</v>
      </c>
      <c r="C126" s="3" t="s">
        <v>184</v>
      </c>
      <c r="D126" s="4">
        <v>200.75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B131" s="2" t="s">
        <v>183</v>
      </c>
      <c r="C131" s="3" t="s">
        <v>185</v>
      </c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794.45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43647</v>
      </c>
      <c r="C143" s="3" t="s">
        <v>13</v>
      </c>
      <c r="D143" s="28">
        <f>SUM(JUN!D146)</f>
        <v>1936.42</v>
      </c>
    </row>
    <row r="144" spans="1:6" x14ac:dyDescent="0.25">
      <c r="C144" s="3" t="s">
        <v>5</v>
      </c>
      <c r="D144" s="4">
        <f>SUM(D117)</f>
        <v>1057.75</v>
      </c>
    </row>
    <row r="145" spans="1:6" x14ac:dyDescent="0.25">
      <c r="C145" s="3" t="s">
        <v>9</v>
      </c>
      <c r="D145" s="4">
        <f>SUM(-D138)</f>
        <v>-794.45</v>
      </c>
    </row>
    <row r="146" spans="1:6" x14ac:dyDescent="0.25">
      <c r="A146" s="1">
        <v>43677</v>
      </c>
      <c r="C146" s="3" t="s">
        <v>14</v>
      </c>
      <c r="D146" s="4">
        <f>SUM(D143:D145)</f>
        <v>2199.7200000000003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50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8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E156" s="15"/>
      <c r="F156" s="15"/>
    </row>
    <row r="157" spans="1:6" x14ac:dyDescent="0.25">
      <c r="A157" s="47">
        <v>45133</v>
      </c>
      <c r="B157" s="48" t="s">
        <v>72</v>
      </c>
      <c r="C157" s="49" t="s">
        <v>186</v>
      </c>
      <c r="D157" s="4">
        <v>126.95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126.95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43647</v>
      </c>
      <c r="C190" s="3" t="s">
        <v>13</v>
      </c>
      <c r="D190" s="28">
        <f>SUM(JUN!D193)</f>
        <v>1246.03</v>
      </c>
    </row>
    <row r="191" spans="1:6" x14ac:dyDescent="0.25">
      <c r="C191" s="3" t="s">
        <v>5</v>
      </c>
      <c r="D191" s="4">
        <f>SUM(D166)</f>
        <v>126.95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43677</v>
      </c>
      <c r="C193" s="3" t="s">
        <v>14</v>
      </c>
      <c r="D193" s="4">
        <f>SUM(D190:D192)</f>
        <v>1372.98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4" t="s">
        <v>0</v>
      </c>
      <c r="C1" s="114"/>
      <c r="D1" s="115" t="s">
        <v>1</v>
      </c>
      <c r="E1" s="115"/>
      <c r="F1" s="115"/>
    </row>
    <row r="2" spans="1:12" ht="14.25" customHeight="1" x14ac:dyDescent="0.25">
      <c r="B2" s="114"/>
      <c r="C2" s="114"/>
      <c r="D2" s="116" t="s">
        <v>159</v>
      </c>
      <c r="E2" s="116"/>
      <c r="F2" s="116"/>
      <c r="G2" s="6"/>
    </row>
    <row r="3" spans="1:12" ht="15.75" x14ac:dyDescent="0.25">
      <c r="B3" s="114"/>
      <c r="C3" s="114"/>
      <c r="D3" s="109" t="s">
        <v>51</v>
      </c>
      <c r="E3" s="117">
        <f>SUM('DATA ENTRY'!C4)</f>
        <v>2023</v>
      </c>
      <c r="F3" s="11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2" t="s">
        <v>4</v>
      </c>
      <c r="B5" s="112"/>
      <c r="C5" s="112"/>
      <c r="D5" s="112"/>
      <c r="E5" s="10"/>
      <c r="F5" s="10"/>
      <c r="G5" s="11"/>
    </row>
    <row r="6" spans="1:12" ht="14.25" customHeight="1" x14ac:dyDescent="0.5">
      <c r="A6" s="112"/>
      <c r="B6" s="112"/>
      <c r="C6" s="112"/>
      <c r="D6" s="112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1" t="s">
        <v>5</v>
      </c>
      <c r="B8" s="111"/>
      <c r="C8" s="111"/>
      <c r="D8" s="111"/>
      <c r="E8" s="111"/>
      <c r="F8" s="111"/>
      <c r="G8" s="15"/>
    </row>
    <row r="9" spans="1:12" x14ac:dyDescent="0.25">
      <c r="A9" s="111"/>
      <c r="B9" s="111"/>
      <c r="C9" s="111"/>
      <c r="D9" s="111"/>
      <c r="E9" s="111"/>
      <c r="F9" s="111"/>
    </row>
    <row r="10" spans="1:12" ht="15" customHeight="1" x14ac:dyDescent="0.25">
      <c r="A10" s="16" t="s">
        <v>6</v>
      </c>
      <c r="B10" s="118" t="s">
        <v>7</v>
      </c>
      <c r="C10" s="118"/>
      <c r="D10" s="17" t="s">
        <v>8</v>
      </c>
      <c r="E10" s="15"/>
      <c r="F10" s="15"/>
    </row>
    <row r="11" spans="1:12" ht="15" customHeight="1" x14ac:dyDescent="0.25">
      <c r="A11" s="1">
        <v>45149</v>
      </c>
      <c r="B11" s="2" t="s">
        <v>68</v>
      </c>
      <c r="C11" s="3" t="s">
        <v>191</v>
      </c>
      <c r="D11" s="4">
        <v>30</v>
      </c>
    </row>
    <row r="12" spans="1:12" x14ac:dyDescent="0.25">
      <c r="A12" s="1">
        <v>45149</v>
      </c>
      <c r="B12" s="2" t="s">
        <v>68</v>
      </c>
      <c r="C12" s="58" t="s">
        <v>192</v>
      </c>
      <c r="D12" s="4">
        <v>30</v>
      </c>
    </row>
    <row r="13" spans="1:12" x14ac:dyDescent="0.25">
      <c r="A13" s="1">
        <v>45161</v>
      </c>
      <c r="B13" s="5" t="s">
        <v>74</v>
      </c>
      <c r="C13" s="3" t="s">
        <v>193</v>
      </c>
      <c r="D13" s="4">
        <v>10</v>
      </c>
    </row>
    <row r="14" spans="1:12" x14ac:dyDescent="0.25">
      <c r="A14" s="1">
        <v>45161</v>
      </c>
      <c r="B14" s="18" t="s">
        <v>74</v>
      </c>
      <c r="C14" s="3" t="s">
        <v>194</v>
      </c>
      <c r="D14" s="4">
        <v>10</v>
      </c>
    </row>
    <row r="15" spans="1:12" x14ac:dyDescent="0.25">
      <c r="A15" s="1">
        <v>45161</v>
      </c>
      <c r="B15" s="2" t="s">
        <v>72</v>
      </c>
      <c r="C15" s="3" t="s">
        <v>195</v>
      </c>
      <c r="D15" s="4">
        <v>40</v>
      </c>
      <c r="H15" s="1"/>
      <c r="I15" s="19"/>
    </row>
    <row r="16" spans="1:12" x14ac:dyDescent="0.25">
      <c r="A16" s="1">
        <v>45161</v>
      </c>
      <c r="B16" s="2" t="s">
        <v>68</v>
      </c>
      <c r="C16" s="3" t="s">
        <v>196</v>
      </c>
      <c r="D16" s="4">
        <v>26</v>
      </c>
      <c r="H16" s="1"/>
      <c r="I16" s="20"/>
      <c r="J16" s="19"/>
      <c r="K16" s="3"/>
      <c r="L16" s="4"/>
    </row>
    <row r="17" spans="1:12" x14ac:dyDescent="0.25">
      <c r="A17" s="1">
        <v>45161</v>
      </c>
      <c r="B17" s="2" t="s">
        <v>68</v>
      </c>
      <c r="C17" s="3" t="s">
        <v>197</v>
      </c>
      <c r="D17" s="4">
        <v>32</v>
      </c>
      <c r="H17" s="1"/>
      <c r="I17" s="20"/>
      <c r="J17" s="19"/>
      <c r="K17" s="3"/>
      <c r="L17" s="4"/>
    </row>
    <row r="18" spans="1:12" x14ac:dyDescent="0.25">
      <c r="A18" s="1">
        <v>45168</v>
      </c>
      <c r="B18" s="2" t="s">
        <v>68</v>
      </c>
      <c r="C18" s="3" t="s">
        <v>198</v>
      </c>
      <c r="D18" s="4">
        <v>26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204</v>
      </c>
      <c r="H23" s="1"/>
      <c r="I23" s="20"/>
      <c r="J23" s="25"/>
      <c r="K23" s="3"/>
      <c r="L23" s="4"/>
    </row>
    <row r="24" spans="1:12" ht="15" customHeight="1" x14ac:dyDescent="0.25">
      <c r="A24" s="111" t="s">
        <v>9</v>
      </c>
      <c r="B24" s="111"/>
      <c r="C24" s="111"/>
      <c r="D24" s="111"/>
      <c r="E24" s="111"/>
      <c r="F24" s="111"/>
      <c r="H24" s="1"/>
      <c r="I24" s="20"/>
      <c r="J24" s="19"/>
      <c r="K24" s="3"/>
      <c r="L24" s="4"/>
    </row>
    <row r="25" spans="1:12" ht="15" customHeight="1" x14ac:dyDescent="0.25">
      <c r="A25" s="111"/>
      <c r="B25" s="111"/>
      <c r="C25" s="111"/>
      <c r="D25" s="111"/>
      <c r="E25" s="111"/>
      <c r="F25" s="111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1" t="s">
        <v>12</v>
      </c>
      <c r="B38" s="111"/>
      <c r="C38" s="111"/>
      <c r="D38" s="111"/>
      <c r="E38" s="111"/>
      <c r="F38" s="111"/>
    </row>
    <row r="39" spans="1:12" ht="15" customHeight="1" x14ac:dyDescent="0.25">
      <c r="A39" s="111"/>
      <c r="B39" s="111"/>
      <c r="C39" s="111"/>
      <c r="D39" s="111"/>
      <c r="E39" s="111"/>
      <c r="F39" s="111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43678</v>
      </c>
      <c r="B41" s="5"/>
      <c r="C41" s="3" t="s">
        <v>13</v>
      </c>
      <c r="D41" s="63">
        <f>SUM(JUL!D44)</f>
        <v>7026.2900000000009</v>
      </c>
    </row>
    <row r="42" spans="1:12" x14ac:dyDescent="0.25">
      <c r="B42" s="5"/>
      <c r="C42" s="3" t="s">
        <v>5</v>
      </c>
      <c r="D42" s="28">
        <f>SUM(D23)</f>
        <v>204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43708</v>
      </c>
      <c r="C44" s="3" t="s">
        <v>14</v>
      </c>
      <c r="D44" s="4">
        <f>SUM(D41:D43)</f>
        <v>7230.2900000000009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4" t="s">
        <v>0</v>
      </c>
      <c r="C50" s="114"/>
      <c r="D50" s="115" t="s">
        <v>1</v>
      </c>
      <c r="E50" s="115"/>
      <c r="F50" s="115"/>
      <c r="H50" s="20"/>
    </row>
    <row r="51" spans="1:9" ht="15.75" x14ac:dyDescent="0.25">
      <c r="B51" s="114"/>
      <c r="C51" s="114"/>
      <c r="D51" s="116" t="s">
        <v>159</v>
      </c>
      <c r="E51" s="116"/>
      <c r="F51" s="116"/>
      <c r="H51" s="20"/>
      <c r="I51" s="19"/>
    </row>
    <row r="52" spans="1:9" ht="15.75" x14ac:dyDescent="0.25">
      <c r="B52" s="114"/>
      <c r="C52" s="114"/>
      <c r="D52" s="7" t="s">
        <v>51</v>
      </c>
      <c r="E52" s="117">
        <f>SUM('DATA ENTRY'!C4)</f>
        <v>2023</v>
      </c>
      <c r="F52" s="11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2" t="s">
        <v>15</v>
      </c>
      <c r="B55" s="112"/>
      <c r="C55" s="112"/>
      <c r="D55" s="112"/>
      <c r="E55" s="10"/>
      <c r="F55" s="10"/>
    </row>
    <row r="56" spans="1:9" ht="15.75" x14ac:dyDescent="0.25">
      <c r="A56" s="112"/>
      <c r="B56" s="112"/>
      <c r="C56" s="112"/>
      <c r="D56" s="112"/>
      <c r="E56" s="10"/>
      <c r="F56" s="10"/>
    </row>
    <row r="57" spans="1:9" x14ac:dyDescent="0.25">
      <c r="A57" s="111" t="s">
        <v>5</v>
      </c>
      <c r="B57" s="111"/>
      <c r="C57" s="111"/>
      <c r="D57" s="111"/>
      <c r="E57" s="111"/>
      <c r="F57" s="111"/>
    </row>
    <row r="58" spans="1:9" x14ac:dyDescent="0.25">
      <c r="A58" s="111"/>
      <c r="B58" s="111"/>
      <c r="C58" s="111"/>
      <c r="D58" s="111"/>
      <c r="E58" s="111"/>
      <c r="F58" s="111"/>
    </row>
    <row r="59" spans="1:9" x14ac:dyDescent="0.25">
      <c r="A59" s="16" t="s">
        <v>6</v>
      </c>
      <c r="B59" s="118" t="s">
        <v>7</v>
      </c>
      <c r="C59" s="118"/>
      <c r="D59" s="17" t="s">
        <v>8</v>
      </c>
      <c r="E59" s="15"/>
      <c r="F59" s="15"/>
    </row>
    <row r="60" spans="1:9" x14ac:dyDescent="0.25">
      <c r="A60" s="1">
        <v>43678</v>
      </c>
      <c r="C60" s="3" t="s">
        <v>16</v>
      </c>
      <c r="D60" s="4">
        <v>0.26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0.26</v>
      </c>
    </row>
    <row r="63" spans="1:9" x14ac:dyDescent="0.25">
      <c r="A63" s="111" t="s">
        <v>9</v>
      </c>
      <c r="B63" s="111"/>
      <c r="C63" s="111"/>
      <c r="D63" s="111"/>
      <c r="E63" s="111"/>
      <c r="F63" s="111"/>
    </row>
    <row r="64" spans="1:9" x14ac:dyDescent="0.25">
      <c r="A64" s="111"/>
      <c r="B64" s="111"/>
      <c r="C64" s="111"/>
      <c r="D64" s="111"/>
      <c r="E64" s="111"/>
      <c r="F64" s="111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1" t="s">
        <v>12</v>
      </c>
      <c r="B69" s="111"/>
      <c r="C69" s="111"/>
      <c r="D69" s="111"/>
      <c r="E69" s="111"/>
      <c r="F69" s="111"/>
    </row>
    <row r="70" spans="1:6" x14ac:dyDescent="0.25">
      <c r="A70" s="111"/>
      <c r="B70" s="111"/>
      <c r="C70" s="111"/>
      <c r="D70" s="111"/>
      <c r="E70" s="111"/>
      <c r="F70" s="111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43678</v>
      </c>
      <c r="C72" s="3" t="s">
        <v>18</v>
      </c>
      <c r="D72" s="63">
        <f>SUM(JUL!D75)</f>
        <v>2068.0700000000006</v>
      </c>
    </row>
    <row r="73" spans="1:6" x14ac:dyDescent="0.25">
      <c r="C73" s="3" t="s">
        <v>5</v>
      </c>
      <c r="D73" s="4">
        <f>SUM(D62)</f>
        <v>0.26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43708</v>
      </c>
      <c r="C75" s="3" t="s">
        <v>19</v>
      </c>
      <c r="D75" s="4">
        <f>SUM(D72:D74)</f>
        <v>2068.3300000000008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4" t="s">
        <v>0</v>
      </c>
      <c r="C99" s="114"/>
      <c r="D99" s="115" t="s">
        <v>1</v>
      </c>
      <c r="E99" s="115"/>
      <c r="F99" s="115"/>
    </row>
    <row r="100" spans="1:6" ht="15.75" x14ac:dyDescent="0.25">
      <c r="B100" s="114"/>
      <c r="C100" s="114"/>
      <c r="D100" s="116" t="s">
        <v>20</v>
      </c>
      <c r="E100" s="116"/>
      <c r="F100" s="116"/>
    </row>
    <row r="101" spans="1:6" ht="15.75" x14ac:dyDescent="0.25">
      <c r="B101" s="114"/>
      <c r="C101" s="114"/>
      <c r="D101" s="7" t="s">
        <v>51</v>
      </c>
      <c r="E101" s="117">
        <f>SUM('DATA ENTRY'!C4)</f>
        <v>2023</v>
      </c>
      <c r="F101" s="117"/>
    </row>
    <row r="102" spans="1:6" x14ac:dyDescent="0.25">
      <c r="A102" s="112" t="s">
        <v>21</v>
      </c>
      <c r="B102" s="112"/>
      <c r="C102" s="112"/>
      <c r="D102" s="112"/>
    </row>
    <row r="103" spans="1:6" x14ac:dyDescent="0.25">
      <c r="A103" s="112"/>
      <c r="B103" s="112"/>
      <c r="C103" s="112"/>
      <c r="D103" s="112"/>
    </row>
    <row r="104" spans="1:6" x14ac:dyDescent="0.25">
      <c r="A104" s="111" t="s">
        <v>5</v>
      </c>
      <c r="B104" s="111"/>
      <c r="C104" s="111"/>
      <c r="D104" s="111"/>
      <c r="E104" s="111"/>
      <c r="F104" s="111"/>
    </row>
    <row r="105" spans="1:6" x14ac:dyDescent="0.25">
      <c r="A105" s="111"/>
      <c r="B105" s="111"/>
      <c r="C105" s="111"/>
      <c r="D105" s="111"/>
      <c r="E105" s="111"/>
      <c r="F105" s="111"/>
    </row>
    <row r="106" spans="1:6" x14ac:dyDescent="0.25">
      <c r="A106" s="35" t="s">
        <v>6</v>
      </c>
      <c r="B106" s="113" t="s">
        <v>7</v>
      </c>
      <c r="C106" s="113"/>
      <c r="D106" s="36" t="s">
        <v>8</v>
      </c>
      <c r="E106" s="15"/>
      <c r="F106" s="15"/>
    </row>
    <row r="107" spans="1:6" s="41" customFormat="1" x14ac:dyDescent="0.25">
      <c r="A107" s="37">
        <v>45161</v>
      </c>
      <c r="B107" s="38" t="s">
        <v>72</v>
      </c>
      <c r="C107" s="39" t="s">
        <v>105</v>
      </c>
      <c r="D107" s="40">
        <v>15</v>
      </c>
    </row>
    <row r="108" spans="1:6" s="41" customFormat="1" x14ac:dyDescent="0.25">
      <c r="A108" s="37">
        <v>45168</v>
      </c>
      <c r="B108" s="38" t="s">
        <v>76</v>
      </c>
      <c r="C108" s="39" t="s">
        <v>205</v>
      </c>
      <c r="D108" s="40">
        <v>40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55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1" t="s">
        <v>9</v>
      </c>
      <c r="B120" s="111"/>
      <c r="C120" s="111"/>
      <c r="D120" s="111"/>
      <c r="E120" s="111"/>
      <c r="F120" s="111"/>
    </row>
    <row r="121" spans="1:6" ht="14.25" customHeight="1" x14ac:dyDescent="0.25">
      <c r="A121" s="111"/>
      <c r="B121" s="111"/>
      <c r="C121" s="111"/>
      <c r="D121" s="111"/>
      <c r="E121" s="111"/>
      <c r="F121" s="111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1" t="s">
        <v>12</v>
      </c>
      <c r="B140" s="111"/>
      <c r="C140" s="111"/>
      <c r="D140" s="111"/>
      <c r="E140" s="111"/>
      <c r="F140" s="111"/>
    </row>
    <row r="141" spans="1:6" x14ac:dyDescent="0.25">
      <c r="A141" s="111"/>
      <c r="B141" s="111"/>
      <c r="C141" s="111"/>
      <c r="D141" s="111"/>
      <c r="E141" s="111"/>
      <c r="F141" s="111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43678</v>
      </c>
      <c r="C143" s="3" t="s">
        <v>13</v>
      </c>
      <c r="D143" s="28">
        <f>SUM(JUL!D146)</f>
        <v>2199.7200000000003</v>
      </c>
    </row>
    <row r="144" spans="1:6" x14ac:dyDescent="0.25">
      <c r="C144" s="3" t="s">
        <v>5</v>
      </c>
      <c r="D144" s="4">
        <f>SUM(D117)</f>
        <v>55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43708</v>
      </c>
      <c r="C146" s="3" t="s">
        <v>14</v>
      </c>
      <c r="D146" s="4">
        <f>SUM(D143:D145)</f>
        <v>2254.7200000000003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4" t="s">
        <v>0</v>
      </c>
      <c r="C148" s="114"/>
      <c r="D148" s="115" t="s">
        <v>1</v>
      </c>
      <c r="E148" s="115"/>
      <c r="F148" s="115"/>
    </row>
    <row r="149" spans="1:6" ht="15.75" x14ac:dyDescent="0.25">
      <c r="B149" s="114"/>
      <c r="C149" s="114"/>
      <c r="D149" s="116" t="s">
        <v>20</v>
      </c>
      <c r="E149" s="116"/>
      <c r="F149" s="116"/>
    </row>
    <row r="150" spans="1:6" ht="15.75" x14ac:dyDescent="0.25">
      <c r="B150" s="114"/>
      <c r="C150" s="114"/>
      <c r="D150" s="7" t="s">
        <v>51</v>
      </c>
      <c r="E150" s="117">
        <f>SUM('DATA ENTRY'!C4)</f>
        <v>2023</v>
      </c>
      <c r="F150" s="117"/>
    </row>
    <row r="151" spans="1:6" ht="31.5" x14ac:dyDescent="0.25">
      <c r="B151" s="114" t="s">
        <v>22</v>
      </c>
      <c r="C151" s="114"/>
      <c r="D151" s="7"/>
      <c r="E151" s="88"/>
      <c r="F151" s="88"/>
    </row>
    <row r="152" spans="1:6" x14ac:dyDescent="0.25">
      <c r="A152" s="112" t="s">
        <v>21</v>
      </c>
      <c r="B152" s="112"/>
      <c r="C152" s="112"/>
      <c r="D152" s="112"/>
    </row>
    <row r="153" spans="1:6" x14ac:dyDescent="0.25">
      <c r="A153" s="112"/>
      <c r="B153" s="112"/>
      <c r="C153" s="112"/>
      <c r="D153" s="112"/>
    </row>
    <row r="154" spans="1:6" x14ac:dyDescent="0.25">
      <c r="A154" s="111" t="s">
        <v>5</v>
      </c>
      <c r="B154" s="111"/>
      <c r="C154" s="111"/>
      <c r="D154" s="111"/>
      <c r="E154" s="111"/>
      <c r="F154" s="111"/>
    </row>
    <row r="155" spans="1:6" x14ac:dyDescent="0.25">
      <c r="A155" s="111"/>
      <c r="B155" s="111"/>
      <c r="C155" s="111"/>
      <c r="D155" s="111"/>
      <c r="E155" s="111"/>
      <c r="F155" s="111"/>
    </row>
    <row r="156" spans="1:6" x14ac:dyDescent="0.25">
      <c r="A156" s="35" t="s">
        <v>6</v>
      </c>
      <c r="B156" s="113" t="s">
        <v>7</v>
      </c>
      <c r="C156" s="113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1" t="s">
        <v>9</v>
      </c>
      <c r="B169" s="111"/>
      <c r="C169" s="111"/>
      <c r="D169" s="111"/>
      <c r="E169" s="111"/>
      <c r="F169" s="111"/>
    </row>
    <row r="170" spans="1:6" x14ac:dyDescent="0.25">
      <c r="A170" s="111"/>
      <c r="B170" s="111"/>
      <c r="C170" s="111"/>
      <c r="D170" s="111"/>
      <c r="E170" s="111"/>
      <c r="F170" s="111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45145</v>
      </c>
      <c r="B172" s="55">
        <v>158</v>
      </c>
      <c r="C172" s="56" t="s">
        <v>206</v>
      </c>
      <c r="D172" s="4">
        <v>541.5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541.5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1" t="s">
        <v>12</v>
      </c>
      <c r="B187" s="111"/>
      <c r="C187" s="111"/>
      <c r="D187" s="111"/>
      <c r="E187" s="111"/>
      <c r="F187" s="111"/>
    </row>
    <row r="188" spans="1:6" x14ac:dyDescent="0.25">
      <c r="A188" s="111"/>
      <c r="B188" s="111"/>
      <c r="C188" s="111"/>
      <c r="D188" s="111"/>
      <c r="E188" s="111"/>
      <c r="F188" s="111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43678</v>
      </c>
      <c r="C190" s="3" t="s">
        <v>13</v>
      </c>
      <c r="D190" s="28">
        <f>SUM(JUL!D193)</f>
        <v>1372.98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-541.5</v>
      </c>
    </row>
    <row r="193" spans="1:6" x14ac:dyDescent="0.25">
      <c r="A193" s="1">
        <v>43708</v>
      </c>
      <c r="C193" s="3" t="s">
        <v>14</v>
      </c>
      <c r="D193" s="4">
        <f>SUM(D190:D192)</f>
        <v>831.48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Tom Poole</cp:lastModifiedBy>
  <cp:lastPrinted>2023-10-04T01:00:33Z</cp:lastPrinted>
  <dcterms:created xsi:type="dcterms:W3CDTF">2018-08-13T19:20:23Z</dcterms:created>
  <dcterms:modified xsi:type="dcterms:W3CDTF">2023-10-04T01:01:46Z</dcterms:modified>
</cp:coreProperties>
</file>