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CC\2022\"/>
    </mc:Choice>
  </mc:AlternateContent>
  <bookViews>
    <workbookView xWindow="660" yWindow="30" windowWidth="16380" windowHeight="8190" firstSheet="3" activeTab="12"/>
  </bookViews>
  <sheets>
    <sheet name="DATA ENTRY" sheetId="27" r:id="rId1"/>
    <sheet name="JAN" sheetId="15" r:id="rId2"/>
    <sheet name="FEB" sheetId="16" r:id="rId3"/>
    <sheet name="MAR" sheetId="17" r:id="rId4"/>
    <sheet name="APR" sheetId="18" r:id="rId5"/>
    <sheet name="MAY" sheetId="19" r:id="rId6"/>
    <sheet name="JUN" sheetId="20" r:id="rId7"/>
    <sheet name="JUL" sheetId="21" r:id="rId8"/>
    <sheet name="AUG" sheetId="22" r:id="rId9"/>
    <sheet name="SEP" sheetId="23" r:id="rId10"/>
    <sheet name="OCT" sheetId="24" r:id="rId11"/>
    <sheet name="NOV" sheetId="25" r:id="rId12"/>
    <sheet name="DEC" sheetId="26" r:id="rId13"/>
    <sheet name="ACCOUNT SUMMARY" sheetId="3" r:id="rId14"/>
  </sheets>
  <calcPr calcId="162913"/>
</workbook>
</file>

<file path=xl/calcChain.xml><?xml version="1.0" encoding="utf-8"?>
<calcChain xmlns="http://schemas.openxmlformats.org/spreadsheetml/2006/main">
  <c r="K18" i="3" l="1"/>
  <c r="K17" i="3"/>
  <c r="K16" i="3"/>
  <c r="K15" i="3"/>
  <c r="K14" i="3"/>
  <c r="K13" i="3"/>
  <c r="K12" i="3"/>
  <c r="K11" i="3"/>
  <c r="K10" i="3"/>
  <c r="K9" i="3"/>
  <c r="K8" i="3"/>
  <c r="K7" i="3"/>
  <c r="J6" i="3" l="1"/>
  <c r="H9" i="3" l="1"/>
  <c r="F9" i="3"/>
  <c r="D9" i="3"/>
  <c r="D138" i="25" l="1"/>
  <c r="D23" i="23" l="1"/>
  <c r="D23" i="21"/>
  <c r="D37" i="24"/>
  <c r="D23" i="24"/>
  <c r="D117" i="20" l="1"/>
  <c r="D138" i="20"/>
  <c r="D117" i="18"/>
  <c r="D138" i="18"/>
  <c r="D23" i="20"/>
  <c r="D138" i="19" l="1"/>
  <c r="D23" i="15" l="1"/>
  <c r="D37" i="16"/>
  <c r="D23" i="16"/>
  <c r="E3" i="15" l="1"/>
  <c r="D190" i="15" l="1"/>
  <c r="D143" i="15"/>
  <c r="D72" i="15"/>
  <c r="D41" i="15"/>
  <c r="A5" i="3"/>
  <c r="E150" i="16"/>
  <c r="E150" i="17"/>
  <c r="E150" i="18"/>
  <c r="E150" i="19"/>
  <c r="E150" i="20"/>
  <c r="E150" i="21"/>
  <c r="E150" i="22"/>
  <c r="E150" i="23"/>
  <c r="E150" i="24"/>
  <c r="E150" i="25"/>
  <c r="E150" i="26"/>
  <c r="E150" i="15"/>
  <c r="E101" i="16"/>
  <c r="E101" i="17"/>
  <c r="E101" i="18"/>
  <c r="E101" i="19"/>
  <c r="E101" i="20"/>
  <c r="E101" i="21"/>
  <c r="E101" i="22"/>
  <c r="E101" i="23"/>
  <c r="E101" i="24"/>
  <c r="E101" i="25"/>
  <c r="E101" i="26"/>
  <c r="E101" i="15"/>
  <c r="E52" i="16"/>
  <c r="E52" i="17"/>
  <c r="E52" i="18"/>
  <c r="E52" i="19"/>
  <c r="E52" i="20"/>
  <c r="E52" i="21"/>
  <c r="E52" i="22"/>
  <c r="E52" i="23"/>
  <c r="E52" i="24"/>
  <c r="E52" i="25"/>
  <c r="E52" i="26"/>
  <c r="E52" i="15"/>
  <c r="E3" i="16"/>
  <c r="E3" i="17"/>
  <c r="E3" i="18"/>
  <c r="E3" i="19"/>
  <c r="E3" i="20"/>
  <c r="E3" i="21"/>
  <c r="E3" i="22"/>
  <c r="E3" i="23"/>
  <c r="E3" i="24"/>
  <c r="E3" i="25"/>
  <c r="E3" i="26"/>
  <c r="F6" i="3"/>
  <c r="H6" i="3"/>
  <c r="D6" i="3"/>
  <c r="B6" i="3"/>
  <c r="D185" i="26"/>
  <c r="D192" i="26" s="1"/>
  <c r="D166" i="26"/>
  <c r="D191" i="26" s="1"/>
  <c r="D138" i="26"/>
  <c r="D145" i="26" s="1"/>
  <c r="D117" i="26"/>
  <c r="D144" i="26" s="1"/>
  <c r="D68" i="26"/>
  <c r="D74" i="26" s="1"/>
  <c r="D62" i="26"/>
  <c r="D73" i="26" s="1"/>
  <c r="D37" i="26"/>
  <c r="D43" i="26" s="1"/>
  <c r="D23" i="26"/>
  <c r="D42" i="26" s="1"/>
  <c r="D185" i="25"/>
  <c r="D192" i="25" s="1"/>
  <c r="D166" i="25"/>
  <c r="D191" i="25" s="1"/>
  <c r="D145" i="25"/>
  <c r="D117" i="25"/>
  <c r="D144" i="25" s="1"/>
  <c r="D68" i="25"/>
  <c r="D74" i="25" s="1"/>
  <c r="D62" i="25"/>
  <c r="D73" i="25" s="1"/>
  <c r="D37" i="25"/>
  <c r="D43" i="25" s="1"/>
  <c r="D23" i="25"/>
  <c r="D42" i="25" s="1"/>
  <c r="D185" i="24"/>
  <c r="D192" i="24" s="1"/>
  <c r="D166" i="24"/>
  <c r="D191" i="24" s="1"/>
  <c r="D138" i="24"/>
  <c r="D145" i="24" s="1"/>
  <c r="D117" i="24"/>
  <c r="D144" i="24" s="1"/>
  <c r="D74" i="24"/>
  <c r="D68" i="24"/>
  <c r="D62" i="24"/>
  <c r="D73" i="24" s="1"/>
  <c r="D43" i="24"/>
  <c r="D42" i="24"/>
  <c r="D185" i="23"/>
  <c r="D192" i="23" s="1"/>
  <c r="D166" i="23"/>
  <c r="D191" i="23" s="1"/>
  <c r="D138" i="23"/>
  <c r="D145" i="23" s="1"/>
  <c r="D117" i="23"/>
  <c r="D144" i="23" s="1"/>
  <c r="D74" i="23"/>
  <c r="D68" i="23"/>
  <c r="D62" i="23"/>
  <c r="D73" i="23" s="1"/>
  <c r="D37" i="23"/>
  <c r="D43" i="23" s="1"/>
  <c r="D42" i="23"/>
  <c r="D185" i="22"/>
  <c r="D192" i="22" s="1"/>
  <c r="D166" i="22"/>
  <c r="D191" i="22" s="1"/>
  <c r="D138" i="22"/>
  <c r="D145" i="22" s="1"/>
  <c r="D117" i="22"/>
  <c r="D144" i="22" s="1"/>
  <c r="D68" i="22"/>
  <c r="D74" i="22" s="1"/>
  <c r="D62" i="22"/>
  <c r="D73" i="22" s="1"/>
  <c r="D37" i="22"/>
  <c r="D43" i="22" s="1"/>
  <c r="D23" i="22"/>
  <c r="D42" i="22" s="1"/>
  <c r="D185" i="21"/>
  <c r="D192" i="21" s="1"/>
  <c r="D166" i="21"/>
  <c r="D191" i="21" s="1"/>
  <c r="D138" i="21"/>
  <c r="D145" i="21" s="1"/>
  <c r="D117" i="21"/>
  <c r="D144" i="21" s="1"/>
  <c r="D68" i="21"/>
  <c r="D74" i="21" s="1"/>
  <c r="D62" i="21"/>
  <c r="D73" i="21" s="1"/>
  <c r="D43" i="21"/>
  <c r="D37" i="21"/>
  <c r="D42" i="21"/>
  <c r="D185" i="20"/>
  <c r="D192" i="20" s="1"/>
  <c r="D166" i="20"/>
  <c r="D191" i="20" s="1"/>
  <c r="D145" i="20"/>
  <c r="D144" i="20"/>
  <c r="D68" i="20"/>
  <c r="D74" i="20" s="1"/>
  <c r="D62" i="20"/>
  <c r="D73" i="20" s="1"/>
  <c r="D37" i="20"/>
  <c r="D43" i="20" s="1"/>
  <c r="D42" i="20"/>
  <c r="D185" i="19"/>
  <c r="D192" i="19" s="1"/>
  <c r="D166" i="19"/>
  <c r="D191" i="19" s="1"/>
  <c r="D145" i="19"/>
  <c r="D117" i="19"/>
  <c r="D144" i="19" s="1"/>
  <c r="D68" i="19"/>
  <c r="D74" i="19" s="1"/>
  <c r="D62" i="19"/>
  <c r="D73" i="19" s="1"/>
  <c r="D43" i="19"/>
  <c r="D37" i="19"/>
  <c r="D23" i="19"/>
  <c r="D42" i="19" s="1"/>
  <c r="D185" i="18"/>
  <c r="D192" i="18" s="1"/>
  <c r="D166" i="18"/>
  <c r="D191" i="18" s="1"/>
  <c r="D145" i="18"/>
  <c r="D144" i="18"/>
  <c r="D74" i="18"/>
  <c r="D68" i="18"/>
  <c r="D62" i="18"/>
  <c r="D73" i="18" s="1"/>
  <c r="D37" i="18"/>
  <c r="D43" i="18" s="1"/>
  <c r="D23" i="18"/>
  <c r="D42" i="18" s="1"/>
  <c r="D185" i="17"/>
  <c r="D192" i="17" s="1"/>
  <c r="D166" i="17"/>
  <c r="D191" i="17" s="1"/>
  <c r="D138" i="17"/>
  <c r="D145" i="17" s="1"/>
  <c r="D117" i="17"/>
  <c r="D144" i="17" s="1"/>
  <c r="D68" i="17"/>
  <c r="D74" i="17" s="1"/>
  <c r="D62" i="17"/>
  <c r="D73" i="17" s="1"/>
  <c r="D37" i="17"/>
  <c r="D43" i="17" s="1"/>
  <c r="D23" i="17"/>
  <c r="D42" i="17" s="1"/>
  <c r="D185" i="16"/>
  <c r="D192" i="16" s="1"/>
  <c r="D166" i="16"/>
  <c r="D191" i="16" s="1"/>
  <c r="D138" i="16"/>
  <c r="D145" i="16" s="1"/>
  <c r="D117" i="16"/>
  <c r="D144" i="16" s="1"/>
  <c r="D68" i="16"/>
  <c r="D74" i="16" s="1"/>
  <c r="D62" i="16"/>
  <c r="D73" i="16" s="1"/>
  <c r="D43" i="16"/>
  <c r="D42" i="16"/>
  <c r="D185" i="15"/>
  <c r="D192" i="15" s="1"/>
  <c r="D166" i="15"/>
  <c r="D191" i="15" s="1"/>
  <c r="D138" i="15"/>
  <c r="D145" i="15" s="1"/>
  <c r="D117" i="15"/>
  <c r="D144" i="15" s="1"/>
  <c r="D68" i="15"/>
  <c r="D74" i="15" s="1"/>
  <c r="D62" i="15"/>
  <c r="D73" i="15" s="1"/>
  <c r="D37" i="15"/>
  <c r="D43" i="15" s="1"/>
  <c r="D42" i="15"/>
  <c r="D44" i="15" l="1"/>
  <c r="D75" i="15"/>
  <c r="D146" i="15"/>
  <c r="D143" i="16" s="1"/>
  <c r="D146" i="16" s="1"/>
  <c r="D193" i="15"/>
  <c r="F7" i="3" l="1"/>
  <c r="D72" i="16"/>
  <c r="D75" i="16" s="1"/>
  <c r="F8" i="3" s="1"/>
  <c r="B8" i="3"/>
  <c r="D143" i="17"/>
  <c r="D146" i="17" s="1"/>
  <c r="D7" i="3"/>
  <c r="D190" i="16"/>
  <c r="D193" i="16" s="1"/>
  <c r="D190" i="17" s="1"/>
  <c r="D193" i="17" s="1"/>
  <c r="D190" i="18" s="1"/>
  <c r="D193" i="18" s="1"/>
  <c r="B7" i="3"/>
  <c r="C7" i="3" s="1"/>
  <c r="H7" i="3"/>
  <c r="D41" i="16"/>
  <c r="D44" i="16" s="1"/>
  <c r="D41" i="17" s="1"/>
  <c r="D44" i="17" s="1"/>
  <c r="D41" i="18" s="1"/>
  <c r="D44" i="18" s="1"/>
  <c r="D72" i="17" l="1"/>
  <c r="D75" i="17" s="1"/>
  <c r="D72" i="18" s="1"/>
  <c r="D75" i="18" s="1"/>
  <c r="F10" i="3" s="1"/>
  <c r="D41" i="19"/>
  <c r="D44" i="19" s="1"/>
  <c r="H10" i="3"/>
  <c r="B9" i="3"/>
  <c r="D143" i="18"/>
  <c r="D146" i="18" s="1"/>
  <c r="D190" i="19"/>
  <c r="D193" i="19" s="1"/>
  <c r="D10" i="3"/>
  <c r="D8" i="3"/>
  <c r="H8" i="3"/>
  <c r="E7" i="3"/>
  <c r="I7" i="3"/>
  <c r="D72" i="19" l="1"/>
  <c r="D75" i="19" s="1"/>
  <c r="F11" i="3" s="1"/>
  <c r="G11" i="3" s="1"/>
  <c r="D190" i="20"/>
  <c r="D193" i="20" s="1"/>
  <c r="D11" i="3"/>
  <c r="E11" i="3" s="1"/>
  <c r="H11" i="3"/>
  <c r="D41" i="20"/>
  <c r="D44" i="20" s="1"/>
  <c r="B10" i="3"/>
  <c r="J10" i="3" s="1"/>
  <c r="D143" i="19"/>
  <c r="D146" i="19" s="1"/>
  <c r="G7" i="3"/>
  <c r="D72" i="20" l="1"/>
  <c r="D75" i="20" s="1"/>
  <c r="F12" i="3" s="1"/>
  <c r="G12" i="3" s="1"/>
  <c r="D143" i="20"/>
  <c r="D146" i="20" s="1"/>
  <c r="B11" i="3"/>
  <c r="C11" i="3" s="1"/>
  <c r="I11" i="3"/>
  <c r="D190" i="21"/>
  <c r="D193" i="21" s="1"/>
  <c r="D12" i="3"/>
  <c r="E12" i="3" s="1"/>
  <c r="H12" i="3"/>
  <c r="D41" i="21"/>
  <c r="D44" i="21" s="1"/>
  <c r="I8" i="3"/>
  <c r="E8" i="3"/>
  <c r="J7" i="3"/>
  <c r="C8" i="3"/>
  <c r="D72" i="21" l="1"/>
  <c r="D75" i="21" s="1"/>
  <c r="F13" i="3" s="1"/>
  <c r="G13" i="3" s="1"/>
  <c r="J11" i="3"/>
  <c r="D41" i="22"/>
  <c r="D44" i="22" s="1"/>
  <c r="H13" i="3"/>
  <c r="I12" i="3"/>
  <c r="D13" i="3"/>
  <c r="E13" i="3" s="1"/>
  <c r="D190" i="22"/>
  <c r="D193" i="22" s="1"/>
  <c r="D143" i="21"/>
  <c r="D146" i="21" s="1"/>
  <c r="B12" i="3"/>
  <c r="C12" i="3" s="1"/>
  <c r="C10" i="3"/>
  <c r="C9" i="3"/>
  <c r="E9" i="3"/>
  <c r="E10" i="3"/>
  <c r="I10" i="3"/>
  <c r="I9" i="3"/>
  <c r="G9" i="3"/>
  <c r="J9" i="3"/>
  <c r="G10" i="3"/>
  <c r="G8" i="3"/>
  <c r="J8" i="3"/>
  <c r="D72" i="22" l="1"/>
  <c r="D75" i="22" s="1"/>
  <c r="D190" i="23"/>
  <c r="D193" i="23" s="1"/>
  <c r="D14" i="3"/>
  <c r="E14" i="3" s="1"/>
  <c r="D143" i="22"/>
  <c r="D146" i="22" s="1"/>
  <c r="B13" i="3"/>
  <c r="C13" i="3" s="1"/>
  <c r="D72" i="23"/>
  <c r="D75" i="23" s="1"/>
  <c r="F14" i="3"/>
  <c r="G14" i="3" s="1"/>
  <c r="D41" i="23"/>
  <c r="D44" i="23" s="1"/>
  <c r="H14" i="3"/>
  <c r="J12" i="3"/>
  <c r="D41" i="24" l="1"/>
  <c r="D44" i="24" s="1"/>
  <c r="H15" i="3"/>
  <c r="D72" i="24"/>
  <c r="D75" i="24" s="1"/>
  <c r="F15" i="3"/>
  <c r="G15" i="3" s="1"/>
  <c r="B14" i="3"/>
  <c r="C14" i="3" s="1"/>
  <c r="D143" i="23"/>
  <c r="D146" i="23" s="1"/>
  <c r="D15" i="3"/>
  <c r="E15" i="3" s="1"/>
  <c r="D190" i="24"/>
  <c r="D193" i="24" s="1"/>
  <c r="J13" i="3"/>
  <c r="I13" i="3"/>
  <c r="D143" i="24" l="1"/>
  <c r="D146" i="24" s="1"/>
  <c r="B15" i="3"/>
  <c r="C15" i="3" s="1"/>
  <c r="F16" i="3"/>
  <c r="G16" i="3" s="1"/>
  <c r="D72" i="25"/>
  <c r="D75" i="25" s="1"/>
  <c r="D41" i="25"/>
  <c r="D44" i="25" s="1"/>
  <c r="H16" i="3"/>
  <c r="D190" i="25"/>
  <c r="D193" i="25" s="1"/>
  <c r="D16" i="3"/>
  <c r="E16" i="3" s="1"/>
  <c r="I14" i="3"/>
  <c r="J14" i="3"/>
  <c r="D190" i="26" l="1"/>
  <c r="D193" i="26" s="1"/>
  <c r="D18" i="3" s="1"/>
  <c r="D17" i="3"/>
  <c r="E17" i="3" s="1"/>
  <c r="D143" i="25"/>
  <c r="D146" i="25" s="1"/>
  <c r="B16" i="3"/>
  <c r="C16" i="3" s="1"/>
  <c r="D41" i="26"/>
  <c r="D44" i="26" s="1"/>
  <c r="H18" i="3" s="1"/>
  <c r="H17" i="3"/>
  <c r="D72" i="26"/>
  <c r="D75" i="26" s="1"/>
  <c r="F18" i="3" s="1"/>
  <c r="F17" i="3"/>
  <c r="G17" i="3" s="1"/>
  <c r="I15" i="3"/>
  <c r="J15" i="3"/>
  <c r="G18" i="3" l="1"/>
  <c r="G19" i="3" s="1"/>
  <c r="E18" i="3"/>
  <c r="E19" i="3" s="1"/>
  <c r="B17" i="3"/>
  <c r="C17" i="3" s="1"/>
  <c r="D143" i="26"/>
  <c r="D146" i="26" s="1"/>
  <c r="B18" i="3" s="1"/>
  <c r="I16" i="3"/>
  <c r="J16" i="3"/>
  <c r="C18" i="3" l="1"/>
  <c r="C19" i="3" s="1"/>
  <c r="I18" i="3"/>
  <c r="J18" i="3"/>
  <c r="I17" i="3"/>
  <c r="J17" i="3"/>
  <c r="K19" i="3" l="1"/>
  <c r="I19" i="3"/>
</calcChain>
</file>

<file path=xl/sharedStrings.xml><?xml version="1.0" encoding="utf-8"?>
<sst xmlns="http://schemas.openxmlformats.org/spreadsheetml/2006/main" count="1574" uniqueCount="273">
  <si>
    <t>Hill Country Cloggers</t>
  </si>
  <si>
    <t>Treasurer's Report</t>
  </si>
  <si>
    <t>SEFCU</t>
  </si>
  <si>
    <t>January</t>
  </si>
  <si>
    <t>SEFCU Checking</t>
  </si>
  <si>
    <t>Deposits</t>
  </si>
  <si>
    <t>Date</t>
  </si>
  <si>
    <t>Description</t>
  </si>
  <si>
    <t>Amount</t>
  </si>
  <si>
    <t>Expenses</t>
  </si>
  <si>
    <t>Check #</t>
  </si>
  <si>
    <t>Expense Total</t>
  </si>
  <si>
    <t>Summary</t>
  </si>
  <si>
    <t>Checking Beginning Balance</t>
  </si>
  <si>
    <t>Checking Ending Balance</t>
  </si>
  <si>
    <t>SEFCU MINT SHARE (Old Scutter Account)</t>
  </si>
  <si>
    <t>Interest</t>
  </si>
  <si>
    <t>Deposit Total</t>
  </si>
  <si>
    <t>Beginning Balance</t>
  </si>
  <si>
    <t>Ending Balance</t>
  </si>
  <si>
    <t>Trustco</t>
  </si>
  <si>
    <t>Trustco Checking</t>
  </si>
  <si>
    <t>Competition Team</t>
  </si>
  <si>
    <t>February</t>
  </si>
  <si>
    <t>TRUSTCO Business ACC.</t>
  </si>
  <si>
    <t>TRUSTCO - Comp Team</t>
  </si>
  <si>
    <t>SEFCU Mint Share</t>
  </si>
  <si>
    <t>SEFCU - Membership</t>
  </si>
  <si>
    <t>MONTHLY TOTALS</t>
  </si>
  <si>
    <t>GAIN/LOSS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</si>
  <si>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</si>
  <si>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</si>
  <si>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</si>
  <si>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</si>
  <si>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</si>
  <si>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</si>
  <si>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</si>
  <si>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</si>
  <si>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</si>
  <si>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</si>
  <si>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</si>
  <si>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</si>
  <si>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NET GAIN/LOSS</t>
  </si>
  <si>
    <t>TOTAL G/L</t>
  </si>
  <si>
    <t>Hill Country Cloggers INC - Board of Directors Meeting</t>
  </si>
  <si>
    <t>Tom Poole - Treasurer / Web Master</t>
  </si>
  <si>
    <t>tpoole@hillcountrycloggers.org</t>
  </si>
  <si>
    <t>March</t>
  </si>
  <si>
    <t>June</t>
  </si>
  <si>
    <t>.</t>
  </si>
  <si>
    <t>July</t>
  </si>
  <si>
    <t>August</t>
  </si>
  <si>
    <t>September</t>
  </si>
  <si>
    <t>BALANCE</t>
  </si>
  <si>
    <t>October</t>
  </si>
  <si>
    <t>November</t>
  </si>
  <si>
    <t>December</t>
  </si>
  <si>
    <t>April</t>
  </si>
  <si>
    <t>May</t>
  </si>
  <si>
    <t>HCC TREASURY REPORT DATA ENTRY</t>
  </si>
  <si>
    <t>OPENING BALANCE</t>
  </si>
  <si>
    <t>ACCOUNT NAME</t>
  </si>
  <si>
    <t>TRUSTCO (Business)</t>
  </si>
  <si>
    <t>TRUSTCO (Comp Team)</t>
  </si>
  <si>
    <t>SEFCU (Membership)</t>
  </si>
  <si>
    <t>SEFCU (Savings)</t>
  </si>
  <si>
    <t>Year</t>
  </si>
  <si>
    <t>HILL COUNTRY CLOGGERS - ACCOUNTS SUMMARY 2022</t>
  </si>
  <si>
    <t>Brunswick</t>
  </si>
  <si>
    <t>Class Dues - 12/28</t>
  </si>
  <si>
    <t>Adult Beg Class Dues - 12/28</t>
  </si>
  <si>
    <t>HF</t>
  </si>
  <si>
    <t>Class Dues - 12/14</t>
  </si>
  <si>
    <t>Indogen National Ins Co.</t>
  </si>
  <si>
    <t>DEP</t>
  </si>
  <si>
    <t>Adult Beg Class Dues - 1/4</t>
  </si>
  <si>
    <t>Class Dues - 1/4</t>
  </si>
  <si>
    <t>Adult Beg Class Dues - 1/11</t>
  </si>
  <si>
    <t>Class Dues - 1/11</t>
  </si>
  <si>
    <t>Hilton Garden Inn - Deposit 2022 Holiday Party</t>
  </si>
  <si>
    <t>USPS PO Box Renewal 2022</t>
  </si>
  <si>
    <t>NECC</t>
  </si>
  <si>
    <t>Class Dues - 1/18</t>
  </si>
  <si>
    <t xml:space="preserve">Adult Beg Class Dues - </t>
  </si>
  <si>
    <t>Class Dues - 1/25</t>
  </si>
  <si>
    <t>Adult Beg Class Dues - 1/25</t>
  </si>
  <si>
    <t>Group 2 Class Dues - 2/3 (No Adult class - Ice Storm)</t>
  </si>
  <si>
    <t>DEMO</t>
  </si>
  <si>
    <t>Fulton Rehab</t>
  </si>
  <si>
    <t>Taps</t>
  </si>
  <si>
    <t>George Beaudoin - Tape for Floor</t>
  </si>
  <si>
    <t>Jackie Lawlor - Stamps</t>
  </si>
  <si>
    <t>Solo's &amp; Duo's Competition Fees</t>
  </si>
  <si>
    <t>George Beaudoin - Clamps for Production Set</t>
  </si>
  <si>
    <t>Beg Class Dues - 2/17</t>
  </si>
  <si>
    <t>Beg Class Dues - 2/10</t>
  </si>
  <si>
    <t>Class Dues - 2/10</t>
  </si>
  <si>
    <t>Class Dues - 2/17</t>
  </si>
  <si>
    <t>Class Dues - 2/28 - A 26 / B 4</t>
  </si>
  <si>
    <t>Class Dues - 2/24 (Partial)</t>
  </si>
  <si>
    <t>Class Dues - 3/6  Grp 2</t>
  </si>
  <si>
    <t>Beg Class Dues - 3/10</t>
  </si>
  <si>
    <t>Class Dues - 3/10</t>
  </si>
  <si>
    <t>Class Dues - 3/15 Grp 2</t>
  </si>
  <si>
    <t>Brunswick Library</t>
  </si>
  <si>
    <t>Rosewood</t>
  </si>
  <si>
    <t>Home of the Good Shepherd</t>
  </si>
  <si>
    <t>Black T-Shirt Sold</t>
  </si>
  <si>
    <t>CLOG Ins</t>
  </si>
  <si>
    <t>George Beaudoin - Stamps</t>
  </si>
  <si>
    <t>Supplies - Comp Team</t>
  </si>
  <si>
    <t>Class Dues - 3/20</t>
  </si>
  <si>
    <t>Class Dues - 3/27</t>
  </si>
  <si>
    <t>Schuyler Ridge</t>
  </si>
  <si>
    <t>Mechanicville Comm Center</t>
  </si>
  <si>
    <t xml:space="preserve">Jerilee Beaudoin - NECC </t>
  </si>
  <si>
    <t>Paul Gwozdz - NECC</t>
  </si>
  <si>
    <t>Olivia Danforth - NECC</t>
  </si>
  <si>
    <t>George Beaudoin - NECC</t>
  </si>
  <si>
    <t>Joanne Boel - NECC</t>
  </si>
  <si>
    <t>Linda Schroeder - NECC</t>
  </si>
  <si>
    <t>Jessica Kaulfuss - NECC</t>
  </si>
  <si>
    <t>Helena Cowan - NECC</t>
  </si>
  <si>
    <t>Bev Quinn - NECC</t>
  </si>
  <si>
    <t>Tina Koonz - NECC</t>
  </si>
  <si>
    <t>Samantha Regan - NECC</t>
  </si>
  <si>
    <t>Ralph Spaulding - Class Dues paid thru June 30th 2022</t>
  </si>
  <si>
    <t>Magazine Sold @ Auction</t>
  </si>
  <si>
    <t>Cheryl Kaulfuss - 5 Corsages</t>
  </si>
  <si>
    <t>2022</t>
  </si>
  <si>
    <t>New Members - Amy Modesti &amp; Jill Gresens</t>
  </si>
  <si>
    <t>Class Dues - 4/15 Grp 1</t>
  </si>
  <si>
    <t>Class Dues - 4/10</t>
  </si>
  <si>
    <t>Class Dues - 4/5</t>
  </si>
  <si>
    <t>Class Dues - 4/28</t>
  </si>
  <si>
    <t>Class Dues - 4/21</t>
  </si>
  <si>
    <t>Class Dues - 4/26</t>
  </si>
  <si>
    <t>Class Dues - 5/1</t>
  </si>
  <si>
    <t>Class Dues - Grp 2</t>
  </si>
  <si>
    <t>2799</t>
  </si>
  <si>
    <t>Brandy O'Hearn - NECC</t>
  </si>
  <si>
    <t>2800</t>
  </si>
  <si>
    <t>Shen United Methodist Church</t>
  </si>
  <si>
    <t>Slate Valley Center</t>
  </si>
  <si>
    <t>Rosewood Gardens</t>
  </si>
  <si>
    <t>HCC SEFCU Transfer - Checks 192, 193, 194</t>
  </si>
  <si>
    <t>2803</t>
  </si>
  <si>
    <t>2804</t>
  </si>
  <si>
    <t>Paul Gwozdz</t>
  </si>
  <si>
    <t>Elizebeth Danforth</t>
  </si>
  <si>
    <t>Kate Henderson</t>
  </si>
  <si>
    <t>Tina Koonz</t>
  </si>
  <si>
    <t>Joanne Boel</t>
  </si>
  <si>
    <t>Fran Beaudoin</t>
  </si>
  <si>
    <t>Jessica Kaulfuss</t>
  </si>
  <si>
    <t>Jerilee Beaudoin</t>
  </si>
  <si>
    <t>Class Dues - 5/3</t>
  </si>
  <si>
    <t>Class Dues - 5/10</t>
  </si>
  <si>
    <t>Class Dues Grp 1</t>
  </si>
  <si>
    <t>Class Dues - 6/5</t>
  </si>
  <si>
    <t>Class Dues - 6/12</t>
  </si>
  <si>
    <t>Class Dues - 5/29</t>
  </si>
  <si>
    <t>2805</t>
  </si>
  <si>
    <t>Jackie Lawlor - Mailings</t>
  </si>
  <si>
    <t>Slate Valley</t>
  </si>
  <si>
    <t>Note: Sefcu Checks 192, 193, 194 will be Reimbursed from Trustco Business Account in May 2022.</t>
  </si>
  <si>
    <t>Alice Grimsley - NECC</t>
  </si>
  <si>
    <t>Check Reimbursement - Trustco Checks 192, 193, 194</t>
  </si>
  <si>
    <t>Jackie Lawlor - Post Cards / Stamps</t>
  </si>
  <si>
    <t>All checks for NECC</t>
  </si>
  <si>
    <t>(George Error - Wrong account)</t>
  </si>
  <si>
    <t>George Beaudoin - Annual Meeting</t>
  </si>
  <si>
    <t>Print Graphics - 63.38 / Vinyl Floor - 260.4 / Ink Cart. 45.99</t>
  </si>
  <si>
    <t>Jackie Lawlor - Mailings - Annual Meeting</t>
  </si>
  <si>
    <t>Jessica Kaulfuss - Maine Convention</t>
  </si>
  <si>
    <t>Class Dues - 6/21</t>
  </si>
  <si>
    <t>Class Dues Prepay mid November Ralph Spalding</t>
  </si>
  <si>
    <t>Class Dues - 6/7</t>
  </si>
  <si>
    <t>Class Dues - 6/28</t>
  </si>
  <si>
    <t xml:space="preserve">George Beaudoin - T Shirts </t>
  </si>
  <si>
    <t>Hoffman's Car Wash (Fund Raiser)</t>
  </si>
  <si>
    <t>Noreen Carman - Nickel City Convention</t>
  </si>
  <si>
    <t>Barbara Butler - Nickel City Convention</t>
  </si>
  <si>
    <t>Jackie Lawlor - Nickel City</t>
  </si>
  <si>
    <t>Audrey Koester - Nickel City</t>
  </si>
  <si>
    <t>Misc (Missed deposit from March)</t>
  </si>
  <si>
    <t>Helena Cowan</t>
  </si>
  <si>
    <t>(Andrew &amp; Hannah National Competition)</t>
  </si>
  <si>
    <t>Class Dues - 7/5</t>
  </si>
  <si>
    <t>Class Dues - 7/11</t>
  </si>
  <si>
    <t>Class Dues - 7/19</t>
  </si>
  <si>
    <t>George Beaudoin - Postage</t>
  </si>
  <si>
    <t>Tom Poole - Trailer Registration 2022</t>
  </si>
  <si>
    <t>CLOG - Nationals Comp Registration - Hannah &amp; Andrew</t>
  </si>
  <si>
    <t>Fund Raiser</t>
  </si>
  <si>
    <t>Nashville Competition Fee - Andrew</t>
  </si>
  <si>
    <t>Nashville Competition Fee - Hannah</t>
  </si>
  <si>
    <t>George Beaudoin - Floor Tape</t>
  </si>
  <si>
    <t>Class Dues - 8/2</t>
  </si>
  <si>
    <t>Class Dues - 8/16</t>
  </si>
  <si>
    <t>Andrew Kaulfuss - Nationals Gift</t>
  </si>
  <si>
    <t>Hannah Beadoin - Nationals Gift</t>
  </si>
  <si>
    <t>Class Dues - 7/12</t>
  </si>
  <si>
    <t>Class Dues - 7/26</t>
  </si>
  <si>
    <t>Tamarac Booster Club</t>
  </si>
  <si>
    <t>Class Dues - 8/27</t>
  </si>
  <si>
    <t>Check / Hannah</t>
  </si>
  <si>
    <t>Check / Andrew</t>
  </si>
  <si>
    <t>Charge</t>
  </si>
  <si>
    <t>Checks Ordered</t>
  </si>
  <si>
    <t>Cash</t>
  </si>
  <si>
    <t>Cash / Hannah</t>
  </si>
  <si>
    <t>Cash / Andrew</t>
  </si>
  <si>
    <t>George Beaudoin - Ink Caart / Folders Beginner Class</t>
  </si>
  <si>
    <t>George Beaudoin - Table Cloths / Desserts HCC Picnic</t>
  </si>
  <si>
    <t>Washington County Fair</t>
  </si>
  <si>
    <t>Class Dues - 9/6</t>
  </si>
  <si>
    <t>Class Dues - 8/30</t>
  </si>
  <si>
    <t>Beg Class</t>
  </si>
  <si>
    <t>Class Dues - 9/12</t>
  </si>
  <si>
    <t>2023</t>
  </si>
  <si>
    <t>Membership - Bonnie Purcell</t>
  </si>
  <si>
    <t>Class Dues - 9/27</t>
  </si>
  <si>
    <t>Class Dues - 9/18</t>
  </si>
  <si>
    <t>Class Dues - 9/13</t>
  </si>
  <si>
    <t>Class Dues - 10/4</t>
  </si>
  <si>
    <t>Class Dues - 10/18</t>
  </si>
  <si>
    <t>Class Dues - 10/25</t>
  </si>
  <si>
    <t>Class Dues - 10/11</t>
  </si>
  <si>
    <t>Class Dues - 10/25 Grp1</t>
  </si>
  <si>
    <t>Class Dues - 10/23 Grp2</t>
  </si>
  <si>
    <t>Class Dues - 10/16 Grp2</t>
  </si>
  <si>
    <t>Evergreen Commons</t>
  </si>
  <si>
    <t>Rupert</t>
  </si>
  <si>
    <t>Old Saratoga Sr.</t>
  </si>
  <si>
    <t>Aud Donation - Irish Day - Minerva</t>
  </si>
  <si>
    <t>Irish Day - Minerva</t>
  </si>
  <si>
    <t xml:space="preserve">Brunswick </t>
  </si>
  <si>
    <t>Class Dues - 10/30</t>
  </si>
  <si>
    <t>Registration</t>
  </si>
  <si>
    <t>Class Dues - 11/6</t>
  </si>
  <si>
    <t>Class Dues - 11/12</t>
  </si>
  <si>
    <t>Holiday Party Deposit</t>
  </si>
  <si>
    <t>Class Dues - 11/20</t>
  </si>
  <si>
    <t>Class dues - 11/27 Grp 2</t>
  </si>
  <si>
    <t>George Beaudoin - Halloween Party Supplies</t>
  </si>
  <si>
    <t>USDS Ins</t>
  </si>
  <si>
    <t>Christmas Party</t>
  </si>
  <si>
    <t>George Beaudoin</t>
  </si>
  <si>
    <t>Grange</t>
  </si>
  <si>
    <t>West Hoosic Baptist Church</t>
  </si>
  <si>
    <t>-</t>
  </si>
  <si>
    <t>Cash Out</t>
  </si>
  <si>
    <t>Warren Center</t>
  </si>
  <si>
    <t>Ralph Spaulding Class Dues thru December</t>
  </si>
  <si>
    <t>Membership Registration</t>
  </si>
  <si>
    <t>Class Dues - 12/6</t>
  </si>
  <si>
    <t>Class Dues - 12/11</t>
  </si>
  <si>
    <t>Class Dues</t>
  </si>
  <si>
    <t>George Beaudoin - Kids Xmas Gifts</t>
  </si>
  <si>
    <t>Hilton Garden Inn</t>
  </si>
  <si>
    <t>Hilton Garden Inn - Dep 2023</t>
  </si>
  <si>
    <t>USDA - 2 New Members</t>
  </si>
  <si>
    <t>2816</t>
  </si>
  <si>
    <t>Cheryl Kaulfuss - Corsage</t>
  </si>
  <si>
    <t>2817</t>
  </si>
  <si>
    <t>George Beaudoin - Graduation Supplies / Copies</t>
  </si>
  <si>
    <t>2818</t>
  </si>
  <si>
    <t>CLOG Ins - George Music</t>
  </si>
  <si>
    <t>Tom Poole - 500 Business Cards</t>
  </si>
  <si>
    <t>St. Jude's - Donation</t>
  </si>
  <si>
    <t>Vermont Veterans Home</t>
  </si>
  <si>
    <t>Donation from Russell &amp; Cheryl Little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</si>
</sst>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_(\$* #,##0.00_);_(\$* \(#,##0.00\);_(\$* \-??_);_(@_)"/>
    <numFmt numFmtId="166" formatCode="\$#,##0.00;[Red]\$#,##0.00"/>
    <numFmt numFmtId="167" formatCode="m/d/yy;@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u/>
      <sz val="24"/>
      <color indexed="8"/>
      <name val="Calibri"/>
      <family val="2"/>
      <charset val="1"/>
    </font>
    <font>
      <i/>
      <sz val="14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u/>
      <sz val="18"/>
      <color indexed="8"/>
      <name val="Calibri"/>
      <family val="2"/>
      <charset val="1"/>
    </font>
    <font>
      <i/>
      <u/>
      <sz val="2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name val="Calibri"/>
      <family val="2"/>
      <charset val="1"/>
    </font>
    <font>
      <sz val="10"/>
      <name val="Arial"/>
      <family val="2"/>
      <charset val="1"/>
    </font>
    <font>
      <i/>
      <u/>
      <sz val="26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i/>
      <u/>
      <sz val="24"/>
      <name val="Arial"/>
      <family val="2"/>
    </font>
    <font>
      <i/>
      <u/>
      <sz val="2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</font>
    <font>
      <sz val="10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</cellStyleXfs>
  <cellXfs count="135">
    <xf numFmtId="0" fontId="0" fillId="0" borderId="0" xfId="0"/>
    <xf numFmtId="164" fontId="2" fillId="0" borderId="0" xfId="1" applyNumberFormat="1" applyAlignment="1">
      <alignment horizontal="center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165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166" fontId="5" fillId="0" borderId="0" xfId="1" applyNumberFormat="1" applyFont="1" applyAlignment="1"/>
    <xf numFmtId="165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3" fillId="0" borderId="0" xfId="1" applyFont="1" applyAlignment="1"/>
    <xf numFmtId="164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9" fontId="2" fillId="0" borderId="0" xfId="1" applyNumberFormat="1" applyAlignment="1"/>
    <xf numFmtId="167" fontId="2" fillId="0" borderId="0" xfId="1" applyNumberFormat="1" applyAlignment="1">
      <alignment horizontal="center"/>
    </xf>
    <xf numFmtId="164" fontId="2" fillId="0" borderId="1" xfId="1" applyNumberFormat="1" applyBorder="1" applyAlignment="1">
      <alignment horizontal="center"/>
    </xf>
    <xf numFmtId="49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left"/>
    </xf>
    <xf numFmtId="165" fontId="2" fillId="0" borderId="1" xfId="1" applyNumberFormat="1" applyBorder="1" applyAlignment="1">
      <alignment horizontal="right"/>
    </xf>
    <xf numFmtId="164" fontId="2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165" fontId="2" fillId="0" borderId="0" xfId="1" applyNumberFormat="1" applyFont="1" applyAlignment="1">
      <alignment horizontal="right"/>
    </xf>
    <xf numFmtId="164" fontId="2" fillId="0" borderId="2" xfId="1" applyNumberFormat="1" applyBorder="1" applyAlignment="1">
      <alignment horizontal="center"/>
    </xf>
    <xf numFmtId="49" fontId="2" fillId="0" borderId="2" xfId="1" applyNumberFormat="1" applyBorder="1" applyAlignment="1">
      <alignment horizontal="center"/>
    </xf>
    <xf numFmtId="0" fontId="2" fillId="0" borderId="2" xfId="1" applyBorder="1" applyAlignment="1">
      <alignment horizontal="left"/>
    </xf>
    <xf numFmtId="165" fontId="2" fillId="0" borderId="2" xfId="1" applyNumberFormat="1" applyBorder="1" applyAlignment="1">
      <alignment horizontal="right"/>
    </xf>
    <xf numFmtId="0" fontId="2" fillId="0" borderId="2" xfId="1" applyBorder="1" applyAlignment="1">
      <alignment horizontal="center"/>
    </xf>
    <xf numFmtId="0" fontId="2" fillId="0" borderId="0" xfId="1" applyFont="1" applyAlignment="1">
      <alignment horizontal="left"/>
    </xf>
    <xf numFmtId="164" fontId="8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165" fontId="9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65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protection locked="0"/>
    </xf>
    <xf numFmtId="16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164" fontId="11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164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Alignment="1"/>
    <xf numFmtId="49" fontId="2" fillId="0" borderId="0" xfId="1" applyNumberFormat="1" applyFont="1" applyAlignment="1">
      <alignment horizontal="left"/>
    </xf>
    <xf numFmtId="0" fontId="2" fillId="0" borderId="0" xfId="1" applyAlignment="1" applyProtection="1">
      <alignment horizontal="center"/>
    </xf>
    <xf numFmtId="0" fontId="2" fillId="2" borderId="4" xfId="1" applyFont="1" applyFill="1" applyBorder="1" applyAlignment="1" applyProtection="1"/>
    <xf numFmtId="0" fontId="2" fillId="2" borderId="5" xfId="1" applyFont="1" applyFill="1" applyBorder="1" applyAlignment="1" applyProtection="1"/>
    <xf numFmtId="0" fontId="2" fillId="0" borderId="6" xfId="1" applyBorder="1" applyAlignment="1" applyProtection="1">
      <alignment horizontal="center"/>
    </xf>
    <xf numFmtId="165" fontId="2" fillId="0" borderId="0" xfId="1" applyNumberFormat="1" applyBorder="1" applyAlignment="1" applyProtection="1">
      <alignment horizontal="center"/>
      <protection locked="0"/>
    </xf>
    <xf numFmtId="165" fontId="2" fillId="0" borderId="7" xfId="1" applyNumberFormat="1" applyFont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5" fontId="2" fillId="0" borderId="8" xfId="1" applyNumberFormat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  <protection locked="0"/>
    </xf>
    <xf numFmtId="165" fontId="2" fillId="2" borderId="7" xfId="1" applyNumberForma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</xf>
    <xf numFmtId="165" fontId="2" fillId="2" borderId="10" xfId="1" applyNumberFormat="1" applyFill="1" applyBorder="1" applyAlignment="1" applyProtection="1">
      <alignment horizontal="center"/>
    </xf>
    <xf numFmtId="165" fontId="2" fillId="0" borderId="10" xfId="1" applyNumberFormat="1" applyFill="1" applyBorder="1" applyAlignment="1" applyProtection="1">
      <alignment horizontal="center"/>
    </xf>
    <xf numFmtId="165" fontId="2" fillId="0" borderId="7" xfId="1" applyNumberFormat="1" applyFill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165" fontId="2" fillId="0" borderId="12" xfId="1" applyNumberFormat="1" applyBorder="1" applyAlignment="1" applyProtection="1">
      <alignment horizontal="center"/>
    </xf>
    <xf numFmtId="165" fontId="2" fillId="0" borderId="1" xfId="1" applyNumberFormat="1" applyBorder="1" applyAlignment="1" applyProtection="1">
      <alignment horizontal="center"/>
    </xf>
    <xf numFmtId="165" fontId="2" fillId="0" borderId="13" xfId="1" applyNumberFormat="1" applyFill="1" applyBorder="1" applyAlignment="1" applyProtection="1">
      <alignment horizontal="center"/>
    </xf>
    <xf numFmtId="165" fontId="2" fillId="2" borderId="5" xfId="1" applyNumberFormat="1" applyFill="1" applyBorder="1" applyAlignment="1" applyProtection="1">
      <alignment horizontal="center"/>
    </xf>
    <xf numFmtId="165" fontId="2" fillId="2" borderId="4" xfId="1" applyNumberFormat="1" applyFill="1" applyBorder="1" applyAlignment="1" applyProtection="1">
      <alignment horizontal="center"/>
    </xf>
    <xf numFmtId="165" fontId="2" fillId="2" borderId="4" xfId="1" applyNumberFormat="1" applyFont="1" applyFill="1" applyBorder="1" applyAlignment="1" applyProtection="1">
      <alignment horizontal="center"/>
    </xf>
    <xf numFmtId="165" fontId="2" fillId="2" borderId="14" xfId="1" applyNumberFormat="1" applyFont="1" applyFill="1" applyBorder="1" applyAlignment="1" applyProtection="1">
      <alignment horizontal="center"/>
    </xf>
    <xf numFmtId="165" fontId="2" fillId="0" borderId="0" xfId="1" applyNumberFormat="1" applyFill="1" applyBorder="1" applyAlignment="1" applyProtection="1">
      <alignment horizontal="center"/>
    </xf>
    <xf numFmtId="0" fontId="2" fillId="0" borderId="0" xfId="1" applyAlignment="1" applyProtection="1">
      <alignment horizontal="right"/>
    </xf>
    <xf numFmtId="165" fontId="2" fillId="0" borderId="0" xfId="1" applyNumberFormat="1" applyAlignment="1" applyProtection="1">
      <alignment horizontal="center"/>
    </xf>
    <xf numFmtId="0" fontId="2" fillId="0" borderId="0" xfId="1" applyFill="1" applyBorder="1" applyAlignment="1" applyProtection="1"/>
    <xf numFmtId="166" fontId="2" fillId="0" borderId="0" xfId="1" applyNumberFormat="1" applyAlignment="1">
      <alignment horizontal="right"/>
    </xf>
    <xf numFmtId="49" fontId="13" fillId="0" borderId="0" xfId="1" applyNumberFormat="1" applyFont="1" applyAlignment="1">
      <alignment horizontal="left"/>
    </xf>
    <xf numFmtId="164" fontId="2" fillId="0" borderId="0" xfId="1" applyNumberFormat="1" applyAlignment="1" applyProtection="1">
      <alignment horizontal="center"/>
      <protection locked="0"/>
    </xf>
    <xf numFmtId="49" fontId="14" fillId="0" borderId="0" xfId="2" applyNumberFormat="1" applyFont="1" applyFill="1" applyBorder="1" applyAlignment="1" applyProtection="1"/>
    <xf numFmtId="165" fontId="2" fillId="0" borderId="0" xfId="1" applyNumberFormat="1" applyFill="1" applyBorder="1" applyAlignment="1" applyProtection="1">
      <alignment horizontal="center"/>
      <protection locked="0"/>
    </xf>
    <xf numFmtId="165" fontId="2" fillId="3" borderId="0" xfId="1" applyNumberFormat="1" applyFill="1" applyBorder="1" applyAlignment="1" applyProtection="1">
      <alignment horizontal="center"/>
      <protection locked="0"/>
    </xf>
    <xf numFmtId="165" fontId="2" fillId="4" borderId="7" xfId="1" applyNumberFormat="1" applyFill="1" applyBorder="1" applyAlignment="1" applyProtection="1">
      <alignment horizontal="center"/>
    </xf>
    <xf numFmtId="165" fontId="2" fillId="4" borderId="0" xfId="1" applyNumberFormat="1" applyFill="1" applyBorder="1" applyAlignment="1" applyProtection="1">
      <alignment horizontal="center"/>
    </xf>
    <xf numFmtId="165" fontId="2" fillId="3" borderId="10" xfId="1" applyNumberFormat="1" applyFill="1" applyBorder="1" applyAlignment="1" applyProtection="1">
      <alignment horizontal="center"/>
    </xf>
    <xf numFmtId="0" fontId="5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0" fillId="0" borderId="0" xfId="0" applyAlignment="1">
      <alignment horizontal="right"/>
    </xf>
    <xf numFmtId="165" fontId="2" fillId="0" borderId="15" xfId="1" applyNumberFormat="1" applyBorder="1" applyAlignment="1" applyProtection="1">
      <alignment horizontal="center"/>
      <protection locked="0"/>
    </xf>
    <xf numFmtId="0" fontId="2" fillId="2" borderId="3" xfId="1" applyFont="1" applyFill="1" applyBorder="1" applyAlignment="1" applyProtection="1">
      <alignment horizontal="center"/>
    </xf>
    <xf numFmtId="0" fontId="18" fillId="0" borderId="15" xfId="0" applyFont="1" applyBorder="1" applyAlignment="1" applyProtection="1">
      <alignment horizontal="center"/>
      <protection locked="0"/>
    </xf>
    <xf numFmtId="165" fontId="0" fillId="0" borderId="15" xfId="0" applyNumberFormat="1" applyBorder="1" applyAlignment="1" applyProtection="1">
      <alignment horizontal="right"/>
      <protection locked="0"/>
    </xf>
    <xf numFmtId="164" fontId="19" fillId="0" borderId="0" xfId="1" applyNumberFormat="1" applyFont="1" applyAlignment="1">
      <alignment horizontal="center"/>
    </xf>
    <xf numFmtId="0" fontId="19" fillId="0" borderId="0" xfId="1" applyFont="1" applyAlignment="1">
      <alignment horizontal="center"/>
    </xf>
    <xf numFmtId="0" fontId="19" fillId="0" borderId="0" xfId="1" applyFont="1" applyAlignment="1"/>
    <xf numFmtId="165" fontId="20" fillId="0" borderId="0" xfId="1" applyNumberFormat="1" applyFont="1" applyAlignment="1">
      <alignment horizontal="right"/>
    </xf>
    <xf numFmtId="0" fontId="20" fillId="0" borderId="0" xfId="1" applyFont="1" applyAlignment="1">
      <alignment horizontal="left"/>
    </xf>
    <xf numFmtId="164" fontId="20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49" fontId="20" fillId="0" borderId="0" xfId="1" applyNumberFormat="1" applyFont="1" applyAlignment="1">
      <alignment horizontal="center"/>
    </xf>
    <xf numFmtId="164" fontId="20" fillId="0" borderId="1" xfId="1" applyNumberFormat="1" applyFont="1" applyBorder="1" applyAlignment="1">
      <alignment horizontal="center"/>
    </xf>
    <xf numFmtId="49" fontId="20" fillId="0" borderId="1" xfId="1" applyNumberFormat="1" applyFont="1" applyBorder="1" applyAlignment="1">
      <alignment horizontal="center"/>
    </xf>
    <xf numFmtId="0" fontId="20" fillId="0" borderId="1" xfId="1" applyFont="1" applyBorder="1" applyAlignment="1">
      <alignment horizontal="left"/>
    </xf>
    <xf numFmtId="165" fontId="20" fillId="0" borderId="1" xfId="1" applyNumberFormat="1" applyFont="1" applyBorder="1" applyAlignment="1">
      <alignment horizontal="right"/>
    </xf>
    <xf numFmtId="0" fontId="22" fillId="0" borderId="0" xfId="1" applyFont="1" applyAlignment="1">
      <alignment horizontal="left"/>
    </xf>
    <xf numFmtId="164" fontId="9" fillId="0" borderId="0" xfId="1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1" applyFont="1" applyBorder="1" applyAlignment="1">
      <alignment horizontal="left"/>
    </xf>
    <xf numFmtId="49" fontId="3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21" fillId="5" borderId="0" xfId="1" applyFont="1" applyFill="1" applyAlignment="1">
      <alignment horizontal="center" vertical="center" wrapText="1"/>
    </xf>
    <xf numFmtId="0" fontId="12" fillId="0" borderId="0" xfId="1" applyFont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165" fontId="2" fillId="2" borderId="14" xfId="1" applyNumberFormat="1" applyFont="1" applyFill="1" applyBorder="1" applyAlignment="1" applyProtection="1">
      <alignment horizontal="right"/>
    </xf>
  </cellXfs>
  <cellStyles count="6">
    <cellStyle name="Excel Built-in Normal" xfId="1"/>
    <cellStyle name="Hyperlink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19728979115476E-2"/>
          <c:y val="7.7193246961509657E-2"/>
          <c:w val="0.6755860197903818"/>
          <c:h val="0.8000027412374624"/>
        </c:manualLayout>
      </c:layout>
      <c:lineChart>
        <c:grouping val="standard"/>
        <c:varyColors val="0"/>
        <c:ser>
          <c:idx val="0"/>
          <c:order val="0"/>
          <c:tx>
            <c:v>TRUSTCO Business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SUMMARY'!$B$7:$B$18</c:f>
              <c:numCache>
                <c:formatCode>_(\$* #,##0.00_);_(\$* \(#,##0.00\);_(\$* \-??_);_(@_)</c:formatCode>
                <c:ptCount val="12"/>
                <c:pt idx="0">
                  <c:v>1942.87</c:v>
                </c:pt>
                <c:pt idx="1">
                  <c:v>2094.2799999999997</c:v>
                </c:pt>
                <c:pt idx="2">
                  <c:v>2275.6799999999998</c:v>
                </c:pt>
                <c:pt idx="3">
                  <c:v>1820.4799999999998</c:v>
                </c:pt>
                <c:pt idx="4">
                  <c:v>1197.4699999999998</c:v>
                </c:pt>
                <c:pt idx="5">
                  <c:v>1398.9599999999998</c:v>
                </c:pt>
                <c:pt idx="6">
                  <c:v>1510.2099999999998</c:v>
                </c:pt>
                <c:pt idx="7">
                  <c:v>1460.7299999999998</c:v>
                </c:pt>
                <c:pt idx="8">
                  <c:v>2123.1299999999997</c:v>
                </c:pt>
                <c:pt idx="9">
                  <c:v>2273.1299999999997</c:v>
                </c:pt>
                <c:pt idx="10">
                  <c:v>1833.9199999999996</c:v>
                </c:pt>
                <c:pt idx="11">
                  <c:v>2113.9299999999998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D-478D-894F-C044AB5BC203}"/>
            </c:ext>
          </c:extLst>
        </c:ser>
        <c:ser>
          <c:idx val="1"/>
          <c:order val="1"/>
          <c:tx>
            <c:v>TRUSTCO Comp Team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SUMMARY'!$D$7:$D$18</c:f>
              <c:numCache>
                <c:formatCode>_(\$* #,##0.00_);_(\$* \(#,##0.00\);_(\$* \-??_);_(@_)</c:formatCode>
                <c:ptCount val="12"/>
                <c:pt idx="0">
                  <c:v>1636.79</c:v>
                </c:pt>
                <c:pt idx="1">
                  <c:v>1264.9000000000001</c:v>
                </c:pt>
                <c:pt idx="2">
                  <c:v>1216.0300000000002</c:v>
                </c:pt>
                <c:pt idx="3">
                  <c:v>766.0300000000002</c:v>
                </c:pt>
                <c:pt idx="4">
                  <c:v>766.0300000000002</c:v>
                </c:pt>
                <c:pt idx="5">
                  <c:v>857.0300000000002</c:v>
                </c:pt>
                <c:pt idx="6">
                  <c:v>870.0300000000002</c:v>
                </c:pt>
                <c:pt idx="7">
                  <c:v>870.0300000000002</c:v>
                </c:pt>
                <c:pt idx="8">
                  <c:v>870.0300000000002</c:v>
                </c:pt>
                <c:pt idx="9">
                  <c:v>870.0300000000002</c:v>
                </c:pt>
                <c:pt idx="10">
                  <c:v>870.0300000000002</c:v>
                </c:pt>
                <c:pt idx="11">
                  <c:v>1325.0300000000002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D-478D-894F-C044AB5BC203}"/>
            </c:ext>
          </c:extLst>
        </c:ser>
        <c:ser>
          <c:idx val="2"/>
          <c:order val="2"/>
          <c:tx>
            <c:v>SEFCU - Mint Share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SUMMARY'!$F$7:$F$18</c:f>
              <c:numCache>
                <c:formatCode>_(\$* #,##0.00_);_(\$* \(#,##0.00\);_(\$* \-??_);_(@_)</c:formatCode>
                <c:ptCount val="12"/>
                <c:pt idx="0">
                  <c:v>2064.67</c:v>
                </c:pt>
                <c:pt idx="1">
                  <c:v>2064.75</c:v>
                </c:pt>
                <c:pt idx="2">
                  <c:v>2064.84</c:v>
                </c:pt>
                <c:pt idx="3">
                  <c:v>2064.92</c:v>
                </c:pt>
                <c:pt idx="4">
                  <c:v>2065.0100000000002</c:v>
                </c:pt>
                <c:pt idx="5">
                  <c:v>2065.09</c:v>
                </c:pt>
                <c:pt idx="6">
                  <c:v>2065.1800000000003</c:v>
                </c:pt>
                <c:pt idx="7">
                  <c:v>2065.36</c:v>
                </c:pt>
                <c:pt idx="8">
                  <c:v>2065.5300000000002</c:v>
                </c:pt>
                <c:pt idx="9">
                  <c:v>2065.7800000000002</c:v>
                </c:pt>
                <c:pt idx="10">
                  <c:v>2066.0300000000002</c:v>
                </c:pt>
                <c:pt idx="11">
                  <c:v>2066.2900000000004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5D-478D-894F-C044AB5BC203}"/>
            </c:ext>
          </c:extLst>
        </c:ser>
        <c:ser>
          <c:idx val="3"/>
          <c:order val="3"/>
          <c:tx>
            <c:v>SEFCU - Membership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SUMMARY'!$H$7:$H$18</c:f>
              <c:numCache>
                <c:formatCode>_(\$* #,##0.00_);_(\$* \(#,##0.00\);_(\$* \-??_);_(@_)</c:formatCode>
                <c:ptCount val="12"/>
                <c:pt idx="0">
                  <c:v>7896.13</c:v>
                </c:pt>
                <c:pt idx="1">
                  <c:v>8006.13</c:v>
                </c:pt>
                <c:pt idx="2">
                  <c:v>8188.13</c:v>
                </c:pt>
                <c:pt idx="3">
                  <c:v>8124.5300000000007</c:v>
                </c:pt>
                <c:pt idx="4">
                  <c:v>8452.130000000001</c:v>
                </c:pt>
                <c:pt idx="5">
                  <c:v>8688.130000000001</c:v>
                </c:pt>
                <c:pt idx="6">
                  <c:v>8811.7900000000009</c:v>
                </c:pt>
                <c:pt idx="7">
                  <c:v>8413.7900000000009</c:v>
                </c:pt>
                <c:pt idx="8">
                  <c:v>8646.7900000000009</c:v>
                </c:pt>
                <c:pt idx="9">
                  <c:v>8768.7900000000009</c:v>
                </c:pt>
                <c:pt idx="10">
                  <c:v>9792.92</c:v>
                </c:pt>
                <c:pt idx="11">
                  <c:v>8007.29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5D-478D-894F-C044AB5BC203}"/>
            </c:ext>
          </c:extLst>
        </c:ser>
        <c:ser>
          <c:idx val="4"/>
          <c:order val="4"/>
          <c:tx>
            <c:v>ACCOUNT TOTAL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SUMMARY'!$J$7:$J$18</c:f>
              <c:numCache>
                <c:formatCode>_(\$* #,##0.00_);_(\$* \(#,##0.00\);_(\$* \-??_);_(@_)</c:formatCode>
                <c:ptCount val="12"/>
                <c:pt idx="0">
                  <c:v>11903.67</c:v>
                </c:pt>
                <c:pt idx="1">
                  <c:v>12165.16</c:v>
                </c:pt>
                <c:pt idx="2">
                  <c:v>12528.650000000001</c:v>
                </c:pt>
                <c:pt idx="3">
                  <c:v>12009.93</c:v>
                </c:pt>
                <c:pt idx="4">
                  <c:v>11714.61</c:v>
                </c:pt>
                <c:pt idx="5">
                  <c:v>12152.18</c:v>
                </c:pt>
                <c:pt idx="6">
                  <c:v>12387.18</c:v>
                </c:pt>
                <c:pt idx="7">
                  <c:v>11939.880000000001</c:v>
                </c:pt>
                <c:pt idx="8">
                  <c:v>12835.45</c:v>
                </c:pt>
                <c:pt idx="9">
                  <c:v>13107.7</c:v>
                </c:pt>
                <c:pt idx="10">
                  <c:v>13692.869999999999</c:v>
                </c:pt>
                <c:pt idx="11">
                  <c:v>12187.51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5D-478D-894F-C044AB5BC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37472"/>
        <c:axId val="133751936"/>
      </c:lineChart>
      <c:catAx>
        <c:axId val="1337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7519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375193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\$* #,##0.00_);_(\$* \(#,##0.00\);_(\$* \-??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737472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037986054418829"/>
          <c:y val="0.30877303494957881"/>
          <c:w val="0.18617637678233381"/>
          <c:h val="0.421054105078970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142875</xdr:rowOff>
    </xdr:to>
    <xdr:pic>
      <xdr:nvPicPr>
        <xdr:cNvPr id="309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19</xdr:row>
      <xdr:rowOff>47625</xdr:rowOff>
    </xdr:from>
    <xdr:to>
      <xdr:col>10</xdr:col>
      <xdr:colOff>771525</xdr:colOff>
      <xdr:row>33</xdr:row>
      <xdr:rowOff>95250</xdr:rowOff>
    </xdr:to>
    <xdr:graphicFrame macro="">
      <xdr:nvGraphicFramePr>
        <xdr:cNvPr id="3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tpoole@hillcountryclogger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0"/>
  <sheetViews>
    <sheetView workbookViewId="0">
      <selection activeCell="C4" sqref="C4"/>
    </sheetView>
  </sheetViews>
  <sheetFormatPr defaultColWidth="11.85546875" defaultRowHeight="21.75" customHeight="1" x14ac:dyDescent="0.2"/>
  <cols>
    <col min="1" max="1" width="11.85546875" style="97"/>
    <col min="2" max="2" width="21.28515625" style="97" customWidth="1"/>
    <col min="3" max="3" width="11.85546875" style="97"/>
    <col min="4" max="4" width="24.7109375" style="97" customWidth="1"/>
    <col min="5" max="16384" width="11.85546875" style="97"/>
  </cols>
  <sheetData>
    <row r="1" spans="1:10" ht="21.75" customHeight="1" x14ac:dyDescent="0.45">
      <c r="A1" s="122" t="s">
        <v>59</v>
      </c>
      <c r="B1" s="122"/>
      <c r="C1" s="122"/>
      <c r="D1" s="122"/>
      <c r="E1" s="122"/>
      <c r="F1" s="99"/>
      <c r="G1" s="99"/>
      <c r="H1" s="98"/>
      <c r="I1" s="98"/>
      <c r="J1" s="98"/>
    </row>
    <row r="2" spans="1:10" ht="21.75" customHeight="1" x14ac:dyDescent="0.45">
      <c r="A2" s="122"/>
      <c r="B2" s="122"/>
      <c r="C2" s="122"/>
      <c r="D2" s="122"/>
      <c r="E2" s="122"/>
      <c r="F2" s="99"/>
      <c r="G2" s="99"/>
      <c r="H2" s="98"/>
      <c r="I2" s="98"/>
      <c r="J2" s="98"/>
    </row>
    <row r="3" spans="1:10" ht="21.75" customHeight="1" x14ac:dyDescent="0.45">
      <c r="A3" s="99"/>
      <c r="B3" s="99"/>
      <c r="C3" s="99"/>
      <c r="D3" s="99"/>
      <c r="E3" s="99"/>
      <c r="F3" s="99"/>
      <c r="G3" s="99"/>
      <c r="H3" s="98"/>
      <c r="I3" s="98"/>
      <c r="J3" s="98"/>
    </row>
    <row r="4" spans="1:10" ht="21.75" customHeight="1" x14ac:dyDescent="0.25">
      <c r="B4" s="101" t="s">
        <v>66</v>
      </c>
      <c r="C4" s="104">
        <v>2022</v>
      </c>
    </row>
    <row r="6" spans="1:10" ht="21.75" customHeight="1" x14ac:dyDescent="0.25">
      <c r="B6" s="100" t="s">
        <v>61</v>
      </c>
      <c r="C6" s="100"/>
      <c r="D6" s="100" t="s">
        <v>60</v>
      </c>
    </row>
    <row r="7" spans="1:10" ht="21.75" customHeight="1" x14ac:dyDescent="0.2">
      <c r="B7" s="97" t="s">
        <v>62</v>
      </c>
      <c r="D7" s="105">
        <v>2097.87</v>
      </c>
    </row>
    <row r="8" spans="1:10" ht="21.75" customHeight="1" x14ac:dyDescent="0.2">
      <c r="B8" s="97" t="s">
        <v>63</v>
      </c>
      <c r="D8" s="105">
        <v>1636.79</v>
      </c>
    </row>
    <row r="9" spans="1:10" ht="21.75" customHeight="1" x14ac:dyDescent="0.25">
      <c r="B9" s="97" t="s">
        <v>64</v>
      </c>
      <c r="D9" s="102">
        <v>7958.13</v>
      </c>
    </row>
    <row r="10" spans="1:10" ht="21.75" customHeight="1" x14ac:dyDescent="0.25">
      <c r="B10" s="97" t="s">
        <v>65</v>
      </c>
      <c r="D10" s="102">
        <v>2064.58</v>
      </c>
    </row>
  </sheetData>
  <sheetProtection sheet="1" objects="1" scenarios="1" selectLockedCells="1"/>
  <mergeCells count="1">
    <mergeCell ref="A1:E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12" ht="14.25" customHeight="1" x14ac:dyDescent="0.25">
      <c r="B2" s="124"/>
      <c r="C2" s="124"/>
      <c r="D2" s="126" t="s">
        <v>2</v>
      </c>
      <c r="E2" s="126"/>
      <c r="F2" s="126"/>
      <c r="G2" s="6"/>
    </row>
    <row r="3" spans="1:12" ht="15.75" x14ac:dyDescent="0.25">
      <c r="B3" s="124"/>
      <c r="C3" s="124"/>
      <c r="D3" s="7" t="s">
        <v>52</v>
      </c>
      <c r="E3" s="127">
        <f>SUM('DATA ENTRY'!C4)</f>
        <v>2022</v>
      </c>
      <c r="F3" s="12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12" ht="14.25" customHeight="1" x14ac:dyDescent="0.5">
      <c r="A6" s="128"/>
      <c r="B6" s="128"/>
      <c r="C6" s="128"/>
      <c r="D6" s="128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3" t="s">
        <v>5</v>
      </c>
      <c r="B8" s="123"/>
      <c r="C8" s="123"/>
      <c r="D8" s="123"/>
      <c r="E8" s="123"/>
      <c r="F8" s="123"/>
      <c r="G8" s="15"/>
    </row>
    <row r="9" spans="1:12" x14ac:dyDescent="0.25">
      <c r="A9" s="123"/>
      <c r="B9" s="123"/>
      <c r="C9" s="123"/>
      <c r="D9" s="123"/>
      <c r="E9" s="123"/>
      <c r="F9" s="123"/>
    </row>
    <row r="10" spans="1:12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12" ht="15" customHeight="1" x14ac:dyDescent="0.25">
      <c r="A11" s="1">
        <v>44812</v>
      </c>
      <c r="B11" s="2" t="s">
        <v>68</v>
      </c>
      <c r="C11" s="3" t="s">
        <v>216</v>
      </c>
      <c r="D11" s="4">
        <v>30</v>
      </c>
    </row>
    <row r="12" spans="1:12" x14ac:dyDescent="0.25">
      <c r="A12" s="1">
        <v>44812</v>
      </c>
      <c r="B12" s="2" t="s">
        <v>71</v>
      </c>
      <c r="C12" s="58" t="s">
        <v>217</v>
      </c>
      <c r="D12" s="4">
        <v>8</v>
      </c>
    </row>
    <row r="13" spans="1:12" x14ac:dyDescent="0.25">
      <c r="A13" s="1">
        <v>44818</v>
      </c>
      <c r="B13" s="5" t="s">
        <v>68</v>
      </c>
      <c r="C13" s="3" t="s">
        <v>218</v>
      </c>
      <c r="D13" s="4">
        <v>75</v>
      </c>
    </row>
    <row r="14" spans="1:12" x14ac:dyDescent="0.25">
      <c r="A14" s="1">
        <v>44818</v>
      </c>
      <c r="B14" s="18" t="s">
        <v>68</v>
      </c>
      <c r="C14" s="3" t="s">
        <v>219</v>
      </c>
      <c r="D14" s="4">
        <v>18</v>
      </c>
    </row>
    <row r="15" spans="1:12" x14ac:dyDescent="0.25">
      <c r="A15" s="1">
        <v>44818</v>
      </c>
      <c r="B15" s="2" t="s">
        <v>220</v>
      </c>
      <c r="C15" s="3" t="s">
        <v>221</v>
      </c>
      <c r="D15" s="4">
        <v>10</v>
      </c>
      <c r="H15" s="1"/>
      <c r="I15" s="19"/>
    </row>
    <row r="16" spans="1:12" x14ac:dyDescent="0.25">
      <c r="A16" s="1">
        <v>44832</v>
      </c>
      <c r="B16" s="2" t="s">
        <v>68</v>
      </c>
      <c r="C16" s="3" t="s">
        <v>222</v>
      </c>
      <c r="D16" s="4">
        <v>20</v>
      </c>
      <c r="H16" s="1"/>
      <c r="I16" s="20"/>
      <c r="J16" s="19"/>
      <c r="K16" s="3"/>
      <c r="L16" s="4"/>
    </row>
    <row r="17" spans="1:12" x14ac:dyDescent="0.25">
      <c r="A17" s="1">
        <v>44832</v>
      </c>
      <c r="B17" s="2" t="s">
        <v>68</v>
      </c>
      <c r="C17" s="3" t="s">
        <v>223</v>
      </c>
      <c r="D17" s="4">
        <v>40</v>
      </c>
      <c r="H17" s="1"/>
      <c r="I17" s="20"/>
      <c r="J17" s="19"/>
      <c r="K17" s="3"/>
      <c r="L17" s="4"/>
    </row>
    <row r="18" spans="1:12" x14ac:dyDescent="0.25">
      <c r="A18" s="1">
        <v>44832</v>
      </c>
      <c r="B18" s="2" t="s">
        <v>71</v>
      </c>
      <c r="C18" s="3" t="s">
        <v>199</v>
      </c>
      <c r="D18" s="4">
        <v>12</v>
      </c>
      <c r="H18" s="1"/>
      <c r="I18" s="20"/>
      <c r="J18" s="19"/>
      <c r="K18" s="3"/>
      <c r="L18" s="4"/>
    </row>
    <row r="19" spans="1:12" x14ac:dyDescent="0.25">
      <c r="A19" s="1">
        <v>44832</v>
      </c>
      <c r="B19" s="2" t="s">
        <v>71</v>
      </c>
      <c r="C19" s="3" t="s">
        <v>224</v>
      </c>
      <c r="D19" s="4">
        <v>10</v>
      </c>
      <c r="H19" s="1"/>
      <c r="I19" s="20"/>
      <c r="J19" s="19"/>
      <c r="K19" s="3"/>
      <c r="L19" s="4"/>
    </row>
    <row r="20" spans="1:12" x14ac:dyDescent="0.25">
      <c r="A20" s="1">
        <v>44832</v>
      </c>
      <c r="B20" s="2" t="s">
        <v>71</v>
      </c>
      <c r="C20" s="3" t="s">
        <v>222</v>
      </c>
      <c r="D20" s="4">
        <v>10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233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43709</v>
      </c>
      <c r="B41" s="5"/>
      <c r="C41" s="3" t="s">
        <v>13</v>
      </c>
      <c r="D41" s="63">
        <f>SUM(AUG!D44)</f>
        <v>8413.7900000000009</v>
      </c>
    </row>
    <row r="42" spans="1:12" x14ac:dyDescent="0.25">
      <c r="B42" s="5"/>
      <c r="C42" s="3" t="s">
        <v>5</v>
      </c>
      <c r="D42" s="28">
        <f>SUM(D23)</f>
        <v>233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43738</v>
      </c>
      <c r="C44" s="3" t="s">
        <v>14</v>
      </c>
      <c r="D44" s="4">
        <f>SUM(D41:D43)</f>
        <v>8646.7900000000009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52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43709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43709</v>
      </c>
      <c r="C72" s="3" t="s">
        <v>18</v>
      </c>
      <c r="D72" s="63">
        <f>SUM(AUG!D75)</f>
        <v>2065.36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43738</v>
      </c>
      <c r="C75" s="3" t="s">
        <v>19</v>
      </c>
      <c r="D75" s="4">
        <f>SUM(D72:D74)</f>
        <v>2065.5300000000002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52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44812</v>
      </c>
      <c r="B107" s="38" t="s">
        <v>87</v>
      </c>
      <c r="C107" s="39" t="s">
        <v>232</v>
      </c>
      <c r="D107" s="40">
        <v>150</v>
      </c>
    </row>
    <row r="108" spans="1:6" s="41" customFormat="1" x14ac:dyDescent="0.25">
      <c r="A108" s="37">
        <v>44812</v>
      </c>
      <c r="B108" s="38" t="s">
        <v>87</v>
      </c>
      <c r="C108" s="39" t="s">
        <v>233</v>
      </c>
      <c r="D108" s="40">
        <v>200</v>
      </c>
    </row>
    <row r="109" spans="1:6" x14ac:dyDescent="0.25">
      <c r="A109" s="37">
        <v>44812</v>
      </c>
      <c r="B109" s="38" t="s">
        <v>87</v>
      </c>
      <c r="C109" s="39" t="s">
        <v>234</v>
      </c>
      <c r="D109" s="40">
        <v>100</v>
      </c>
      <c r="E109" s="15"/>
      <c r="F109" s="15"/>
    </row>
    <row r="110" spans="1:6" x14ac:dyDescent="0.25">
      <c r="A110" s="18">
        <v>44819</v>
      </c>
      <c r="B110" s="42" t="s">
        <v>74</v>
      </c>
      <c r="C110" s="34" t="s">
        <v>235</v>
      </c>
      <c r="D110" s="28">
        <v>15</v>
      </c>
      <c r="E110" s="15"/>
      <c r="F110" s="15"/>
    </row>
    <row r="111" spans="1:6" ht="14.25" customHeight="1" x14ac:dyDescent="0.25">
      <c r="A111" s="1">
        <v>44819</v>
      </c>
      <c r="B111" s="2" t="s">
        <v>87</v>
      </c>
      <c r="C111" s="3" t="s">
        <v>236</v>
      </c>
      <c r="D111" s="4">
        <v>200</v>
      </c>
      <c r="E111" s="15"/>
      <c r="F111" s="15"/>
    </row>
    <row r="112" spans="1:6" ht="14.25" customHeight="1" x14ac:dyDescent="0.25">
      <c r="A112" s="1">
        <v>44832</v>
      </c>
      <c r="B112" s="5" t="s">
        <v>74</v>
      </c>
      <c r="C112" s="3" t="s">
        <v>89</v>
      </c>
      <c r="D112" s="4">
        <v>15</v>
      </c>
      <c r="E112" s="15"/>
      <c r="F112" s="15"/>
    </row>
    <row r="113" spans="1:6" ht="14.25" customHeight="1" x14ac:dyDescent="0.25">
      <c r="A113" s="1">
        <v>44832</v>
      </c>
      <c r="B113" s="2" t="s">
        <v>74</v>
      </c>
      <c r="C113" s="3" t="s">
        <v>89</v>
      </c>
      <c r="D113" s="4">
        <v>15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695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44812</v>
      </c>
      <c r="B123" s="5">
        <v>2812</v>
      </c>
      <c r="C123" s="3" t="s">
        <v>213</v>
      </c>
      <c r="D123" s="4">
        <v>32.6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32.6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43709</v>
      </c>
      <c r="C143" s="3" t="s">
        <v>13</v>
      </c>
      <c r="D143" s="28">
        <f>SUM(AUG!D146)</f>
        <v>1460.7299999999998</v>
      </c>
    </row>
    <row r="144" spans="1:6" x14ac:dyDescent="0.25">
      <c r="C144" s="3" t="s">
        <v>5</v>
      </c>
      <c r="D144" s="4">
        <f>SUM(D117)</f>
        <v>695</v>
      </c>
    </row>
    <row r="145" spans="1:6" x14ac:dyDescent="0.25">
      <c r="C145" s="3" t="s">
        <v>9</v>
      </c>
      <c r="D145" s="4">
        <f>SUM(-D138)</f>
        <v>-32.6</v>
      </c>
    </row>
    <row r="146" spans="1:6" x14ac:dyDescent="0.25">
      <c r="A146" s="1">
        <v>43738</v>
      </c>
      <c r="C146" s="3" t="s">
        <v>14</v>
      </c>
      <c r="D146" s="4">
        <f>SUM(D143:D145)</f>
        <v>2123.1299999999997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52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43709</v>
      </c>
      <c r="C190" s="3" t="s">
        <v>13</v>
      </c>
      <c r="D190" s="28">
        <f>SUM(AUG!D193)</f>
        <v>870.0300000000002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43738</v>
      </c>
      <c r="C193" s="3" t="s">
        <v>14</v>
      </c>
      <c r="D193" s="4">
        <f>SUM(D190:D192)</f>
        <v>870.0300000000002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12" ht="14.25" customHeight="1" x14ac:dyDescent="0.25">
      <c r="B2" s="124"/>
      <c r="C2" s="124"/>
      <c r="D2" s="126" t="s">
        <v>2</v>
      </c>
      <c r="E2" s="126"/>
      <c r="F2" s="126"/>
      <c r="G2" s="6"/>
    </row>
    <row r="3" spans="1:12" ht="15.75" x14ac:dyDescent="0.25">
      <c r="B3" s="124"/>
      <c r="C3" s="124"/>
      <c r="D3" s="7" t="s">
        <v>54</v>
      </c>
      <c r="E3" s="127">
        <f>SUM('DATA ENTRY'!C4)</f>
        <v>2022</v>
      </c>
      <c r="F3" s="12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12" ht="14.25" customHeight="1" x14ac:dyDescent="0.5">
      <c r="A6" s="128"/>
      <c r="B6" s="128"/>
      <c r="C6" s="128"/>
      <c r="D6" s="128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3" t="s">
        <v>5</v>
      </c>
      <c r="B8" s="123"/>
      <c r="C8" s="123"/>
      <c r="D8" s="123"/>
      <c r="E8" s="123"/>
      <c r="F8" s="123"/>
      <c r="G8" s="15"/>
    </row>
    <row r="9" spans="1:12" x14ac:dyDescent="0.25">
      <c r="A9" s="123"/>
      <c r="B9" s="123"/>
      <c r="C9" s="123"/>
      <c r="D9" s="123"/>
      <c r="E9" s="123"/>
      <c r="F9" s="123"/>
    </row>
    <row r="10" spans="1:12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12" ht="15" customHeight="1" x14ac:dyDescent="0.25">
      <c r="A11" s="1">
        <v>44839</v>
      </c>
      <c r="B11" s="2" t="s">
        <v>68</v>
      </c>
      <c r="C11" s="3" t="s">
        <v>225</v>
      </c>
      <c r="D11" s="4">
        <v>30</v>
      </c>
    </row>
    <row r="12" spans="1:12" x14ac:dyDescent="0.25">
      <c r="A12" s="1">
        <v>44853</v>
      </c>
      <c r="B12" s="121" t="s">
        <v>68</v>
      </c>
      <c r="C12" s="58" t="s">
        <v>226</v>
      </c>
      <c r="D12" s="4">
        <v>24</v>
      </c>
    </row>
    <row r="13" spans="1:12" x14ac:dyDescent="0.25">
      <c r="A13" s="1">
        <v>44860</v>
      </c>
      <c r="B13" s="5" t="s">
        <v>71</v>
      </c>
      <c r="C13" s="3" t="s">
        <v>227</v>
      </c>
      <c r="D13" s="4">
        <v>10</v>
      </c>
    </row>
    <row r="14" spans="1:12" x14ac:dyDescent="0.25">
      <c r="A14" s="1">
        <v>44860</v>
      </c>
      <c r="B14" s="18" t="s">
        <v>71</v>
      </c>
      <c r="C14" s="3" t="s">
        <v>228</v>
      </c>
      <c r="D14" s="4">
        <v>12</v>
      </c>
    </row>
    <row r="15" spans="1:12" x14ac:dyDescent="0.25">
      <c r="A15" s="1">
        <v>44860</v>
      </c>
      <c r="B15" s="2" t="s">
        <v>68</v>
      </c>
      <c r="C15" s="3" t="s">
        <v>229</v>
      </c>
      <c r="D15" s="4">
        <v>32</v>
      </c>
      <c r="H15" s="1"/>
      <c r="I15" s="19"/>
    </row>
    <row r="16" spans="1:12" x14ac:dyDescent="0.25">
      <c r="A16" s="1">
        <v>44860</v>
      </c>
      <c r="B16" s="2" t="s">
        <v>68</v>
      </c>
      <c r="C16" s="3" t="s">
        <v>230</v>
      </c>
      <c r="D16" s="4">
        <v>6</v>
      </c>
      <c r="H16" s="1"/>
      <c r="I16" s="20"/>
      <c r="J16" s="19"/>
      <c r="K16" s="3"/>
      <c r="L16" s="4"/>
    </row>
    <row r="17" spans="1:12" x14ac:dyDescent="0.25">
      <c r="A17" s="1">
        <v>44860</v>
      </c>
      <c r="B17" s="2" t="s">
        <v>68</v>
      </c>
      <c r="C17" s="3" t="s">
        <v>231</v>
      </c>
      <c r="D17" s="4">
        <v>8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122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43739</v>
      </c>
      <c r="B41" s="5"/>
      <c r="C41" s="3" t="s">
        <v>13</v>
      </c>
      <c r="D41" s="63">
        <f>SUM(SEP!D44)</f>
        <v>8646.7900000000009</v>
      </c>
    </row>
    <row r="42" spans="1:12" x14ac:dyDescent="0.25">
      <c r="B42" s="5"/>
      <c r="C42" s="3" t="s">
        <v>5</v>
      </c>
      <c r="D42" s="28">
        <f>SUM(D23)</f>
        <v>122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43769</v>
      </c>
      <c r="C44" s="3" t="s">
        <v>14</v>
      </c>
      <c r="D44" s="4">
        <f>SUM(D41:D43)</f>
        <v>8768.7900000000009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54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43739</v>
      </c>
      <c r="C60" s="3" t="s">
        <v>16</v>
      </c>
      <c r="D60" s="4">
        <v>0.25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0.25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43739</v>
      </c>
      <c r="C72" s="3" t="s">
        <v>18</v>
      </c>
      <c r="D72" s="63">
        <f>SUM(SEP!D75)</f>
        <v>2065.5300000000002</v>
      </c>
    </row>
    <row r="73" spans="1:6" x14ac:dyDescent="0.25">
      <c r="C73" s="3" t="s">
        <v>5</v>
      </c>
      <c r="D73" s="4">
        <f>SUM(D62)</f>
        <v>0.25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43769</v>
      </c>
      <c r="C75" s="3" t="s">
        <v>19</v>
      </c>
      <c r="D75" s="4">
        <f>SUM(D72:D74)</f>
        <v>2065.7800000000002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54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44839</v>
      </c>
      <c r="B107" s="38" t="s">
        <v>87</v>
      </c>
      <c r="C107" s="39" t="s">
        <v>253</v>
      </c>
      <c r="D107" s="40">
        <v>150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150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43739</v>
      </c>
      <c r="C143" s="3" t="s">
        <v>13</v>
      </c>
      <c r="D143" s="28">
        <f>SUM(SEP!D146)</f>
        <v>2123.1299999999997</v>
      </c>
    </row>
    <row r="144" spans="1:6" x14ac:dyDescent="0.25">
      <c r="C144" s="3" t="s">
        <v>5</v>
      </c>
      <c r="D144" s="4">
        <f>SUM(D117)</f>
        <v>150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43769</v>
      </c>
      <c r="C146" s="3" t="s">
        <v>14</v>
      </c>
      <c r="D146" s="4">
        <f>SUM(D143:D145)</f>
        <v>2273.1299999999997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54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43739</v>
      </c>
      <c r="C190" s="3" t="s">
        <v>13</v>
      </c>
      <c r="D190" s="28">
        <f>SUM(SEP!D193)</f>
        <v>870.0300000000002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43769</v>
      </c>
      <c r="C193" s="3" t="s">
        <v>14</v>
      </c>
      <c r="D193" s="4">
        <f>SUM(D190:D192)</f>
        <v>870.0300000000002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12" ht="14.25" customHeight="1" x14ac:dyDescent="0.25">
      <c r="B2" s="124"/>
      <c r="C2" s="124"/>
      <c r="D2" s="126" t="s">
        <v>2</v>
      </c>
      <c r="E2" s="126"/>
      <c r="F2" s="126"/>
      <c r="G2" s="6"/>
    </row>
    <row r="3" spans="1:12" ht="15.75" x14ac:dyDescent="0.25">
      <c r="B3" s="124"/>
      <c r="C3" s="124"/>
      <c r="D3" s="7" t="s">
        <v>55</v>
      </c>
      <c r="E3" s="127">
        <f>SUM('DATA ENTRY'!C4)</f>
        <v>2022</v>
      </c>
      <c r="F3" s="12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12" ht="14.25" customHeight="1" x14ac:dyDescent="0.5">
      <c r="A6" s="128"/>
      <c r="B6" s="128"/>
      <c r="C6" s="128"/>
      <c r="D6" s="128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3" t="s">
        <v>5</v>
      </c>
      <c r="B8" s="123"/>
      <c r="C8" s="123"/>
      <c r="D8" s="123"/>
      <c r="E8" s="123"/>
      <c r="F8" s="123"/>
      <c r="G8" s="15"/>
    </row>
    <row r="9" spans="1:12" x14ac:dyDescent="0.25">
      <c r="A9" s="123"/>
      <c r="B9" s="123"/>
      <c r="C9" s="123"/>
      <c r="D9" s="123"/>
      <c r="E9" s="123"/>
      <c r="F9" s="123"/>
    </row>
    <row r="10" spans="1:12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12" ht="15" customHeight="1" x14ac:dyDescent="0.25">
      <c r="A11" s="1">
        <v>44869</v>
      </c>
      <c r="B11" s="2" t="s">
        <v>237</v>
      </c>
      <c r="C11" s="3" t="s">
        <v>238</v>
      </c>
      <c r="D11" s="4">
        <v>44</v>
      </c>
    </row>
    <row r="12" spans="1:12" x14ac:dyDescent="0.25">
      <c r="A12" s="1">
        <v>44877</v>
      </c>
      <c r="B12" s="2" t="s">
        <v>220</v>
      </c>
      <c r="C12" s="58" t="s">
        <v>239</v>
      </c>
      <c r="D12" s="4">
        <v>540</v>
      </c>
    </row>
    <row r="13" spans="1:12" x14ac:dyDescent="0.25">
      <c r="A13" s="1">
        <v>44877</v>
      </c>
      <c r="B13" s="5" t="s">
        <v>237</v>
      </c>
      <c r="C13" s="3" t="s">
        <v>240</v>
      </c>
      <c r="D13" s="4">
        <v>30</v>
      </c>
    </row>
    <row r="14" spans="1:12" x14ac:dyDescent="0.25">
      <c r="A14" s="1">
        <v>44877</v>
      </c>
      <c r="B14" s="18" t="s">
        <v>74</v>
      </c>
      <c r="C14" s="3" t="s">
        <v>254</v>
      </c>
      <c r="D14" s="4">
        <v>10</v>
      </c>
    </row>
    <row r="15" spans="1:12" x14ac:dyDescent="0.25">
      <c r="A15" s="1">
        <v>44882</v>
      </c>
      <c r="B15" s="2" t="s">
        <v>237</v>
      </c>
      <c r="C15" s="3" t="s">
        <v>241</v>
      </c>
      <c r="D15" s="4">
        <v>34</v>
      </c>
      <c r="H15" s="1"/>
      <c r="I15" s="19"/>
    </row>
    <row r="16" spans="1:12" x14ac:dyDescent="0.25">
      <c r="A16" s="1">
        <v>44882</v>
      </c>
      <c r="B16" s="2" t="s">
        <v>74</v>
      </c>
      <c r="C16" s="3" t="s">
        <v>242</v>
      </c>
      <c r="D16" s="4">
        <v>670</v>
      </c>
      <c r="H16" s="1"/>
      <c r="I16" s="20"/>
      <c r="J16" s="19"/>
      <c r="K16" s="3"/>
      <c r="L16" s="4"/>
    </row>
    <row r="17" spans="1:12" x14ac:dyDescent="0.25">
      <c r="A17" s="1">
        <v>44882</v>
      </c>
      <c r="B17" s="2" t="s">
        <v>220</v>
      </c>
      <c r="C17" s="3" t="s">
        <v>239</v>
      </c>
      <c r="D17" s="4">
        <v>30</v>
      </c>
      <c r="H17" s="1"/>
      <c r="I17" s="20"/>
      <c r="J17" s="19"/>
      <c r="K17" s="3"/>
      <c r="L17" s="4"/>
    </row>
    <row r="18" spans="1:12" x14ac:dyDescent="0.25">
      <c r="A18" s="1">
        <v>44888</v>
      </c>
      <c r="B18" s="2" t="s">
        <v>237</v>
      </c>
      <c r="C18" s="3" t="s">
        <v>243</v>
      </c>
      <c r="D18" s="4">
        <v>32</v>
      </c>
      <c r="H18" s="1"/>
      <c r="I18" s="20"/>
      <c r="J18" s="19"/>
      <c r="K18" s="3"/>
      <c r="L18" s="4"/>
    </row>
    <row r="19" spans="1:12" x14ac:dyDescent="0.25">
      <c r="A19" s="1">
        <v>44895</v>
      </c>
      <c r="B19" s="2" t="s">
        <v>237</v>
      </c>
      <c r="C19" s="3" t="s">
        <v>244</v>
      </c>
      <c r="D19" s="4">
        <v>10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1400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44873</v>
      </c>
      <c r="B27" s="5">
        <v>179</v>
      </c>
      <c r="C27" s="3" t="s">
        <v>245</v>
      </c>
      <c r="D27" s="4">
        <v>19.62</v>
      </c>
      <c r="E27" s="15"/>
      <c r="F27" s="15"/>
      <c r="I27" s="20"/>
      <c r="J27" s="19"/>
      <c r="K27" s="3"/>
      <c r="L27" s="4"/>
    </row>
    <row r="28" spans="1:12" x14ac:dyDescent="0.25">
      <c r="A28" s="1">
        <v>44873</v>
      </c>
      <c r="B28" s="5">
        <v>182</v>
      </c>
      <c r="C28" s="3" t="s">
        <v>246</v>
      </c>
      <c r="D28" s="4">
        <v>356.25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375.87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43770</v>
      </c>
      <c r="B41" s="5"/>
      <c r="C41" s="3" t="s">
        <v>13</v>
      </c>
      <c r="D41" s="63">
        <f>SUM(OCT!D44)</f>
        <v>8768.7900000000009</v>
      </c>
    </row>
    <row r="42" spans="1:12" x14ac:dyDescent="0.25">
      <c r="B42" s="5"/>
      <c r="C42" s="3" t="s">
        <v>5</v>
      </c>
      <c r="D42" s="28">
        <f>SUM(D23)</f>
        <v>1400</v>
      </c>
    </row>
    <row r="43" spans="1:12" x14ac:dyDescent="0.25">
      <c r="B43" s="5"/>
      <c r="C43" s="3" t="s">
        <v>9</v>
      </c>
      <c r="D43" s="28">
        <f>SUM(-D37)</f>
        <v>-375.87</v>
      </c>
    </row>
    <row r="44" spans="1:12" x14ac:dyDescent="0.25">
      <c r="A44" s="1">
        <v>43799</v>
      </c>
      <c r="C44" s="3" t="s">
        <v>14</v>
      </c>
      <c r="D44" s="4">
        <f>SUM(D41:D43)</f>
        <v>9792.92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55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43770</v>
      </c>
      <c r="C60" s="3" t="s">
        <v>16</v>
      </c>
      <c r="D60" s="4">
        <v>0.25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0.25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43770</v>
      </c>
      <c r="C72" s="3" t="s">
        <v>18</v>
      </c>
      <c r="D72" s="63">
        <f>SUM(OCT!D75)</f>
        <v>2065.7800000000002</v>
      </c>
    </row>
    <row r="73" spans="1:6" x14ac:dyDescent="0.25">
      <c r="C73" s="3" t="s">
        <v>5</v>
      </c>
      <c r="D73" s="4">
        <f>SUM(D62)</f>
        <v>0.25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43799</v>
      </c>
      <c r="C75" s="3" t="s">
        <v>19</v>
      </c>
      <c r="D75" s="4">
        <f>SUM(D72:D74)</f>
        <v>2066.0300000000002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55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44869</v>
      </c>
      <c r="B107" s="38" t="s">
        <v>74</v>
      </c>
      <c r="C107" s="39" t="s">
        <v>89</v>
      </c>
      <c r="D107" s="40">
        <v>15</v>
      </c>
    </row>
    <row r="108" spans="1:6" s="41" customFormat="1" x14ac:dyDescent="0.25">
      <c r="A108" s="37">
        <v>44869</v>
      </c>
      <c r="B108" s="38" t="s">
        <v>74</v>
      </c>
      <c r="C108" s="39" t="s">
        <v>247</v>
      </c>
      <c r="D108" s="40">
        <v>360</v>
      </c>
    </row>
    <row r="109" spans="1:6" x14ac:dyDescent="0.25">
      <c r="A109" s="37">
        <v>44875</v>
      </c>
      <c r="B109" s="38" t="s">
        <v>74</v>
      </c>
      <c r="C109" s="39" t="s">
        <v>89</v>
      </c>
      <c r="D109" s="40">
        <v>15</v>
      </c>
      <c r="E109" s="15"/>
      <c r="F109" s="15"/>
    </row>
    <row r="110" spans="1:6" x14ac:dyDescent="0.25">
      <c r="A110" s="18">
        <v>44875</v>
      </c>
      <c r="B110" s="42" t="s">
        <v>87</v>
      </c>
      <c r="C110" s="34" t="s">
        <v>106</v>
      </c>
      <c r="D110" s="28">
        <v>100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490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44873</v>
      </c>
      <c r="B123" s="5">
        <v>2813</v>
      </c>
      <c r="C123" s="3" t="s">
        <v>248</v>
      </c>
      <c r="D123" s="4">
        <v>76.010000000000005</v>
      </c>
      <c r="E123" s="15"/>
      <c r="F123" s="15"/>
    </row>
    <row r="124" spans="1:6" ht="14.25" customHeight="1" x14ac:dyDescent="0.25">
      <c r="A124" s="1">
        <v>44873</v>
      </c>
      <c r="B124" s="5">
        <v>2814</v>
      </c>
      <c r="C124" s="3" t="s">
        <v>249</v>
      </c>
      <c r="D124" s="4">
        <v>275</v>
      </c>
      <c r="E124" s="15"/>
      <c r="F124" s="15"/>
    </row>
    <row r="125" spans="1:6" ht="14.25" customHeight="1" x14ac:dyDescent="0.25">
      <c r="A125" s="1">
        <v>44873</v>
      </c>
      <c r="B125" s="5">
        <v>2815</v>
      </c>
      <c r="C125" s="3" t="s">
        <v>250</v>
      </c>
      <c r="D125" s="4">
        <v>100</v>
      </c>
      <c r="E125" s="15"/>
      <c r="F125" s="15"/>
    </row>
    <row r="126" spans="1:6" ht="14.25" customHeight="1" x14ac:dyDescent="0.25">
      <c r="A126" s="1">
        <v>44869</v>
      </c>
      <c r="B126" s="5" t="s">
        <v>251</v>
      </c>
      <c r="C126" s="3" t="s">
        <v>252</v>
      </c>
      <c r="D126" s="4">
        <v>360</v>
      </c>
      <c r="E126" s="15"/>
      <c r="F126" s="15"/>
    </row>
    <row r="127" spans="1:6" ht="14.25" customHeight="1" x14ac:dyDescent="0.25">
      <c r="A127" s="1">
        <v>44887</v>
      </c>
      <c r="B127" s="2" t="s">
        <v>263</v>
      </c>
      <c r="C127" s="3" t="s">
        <v>264</v>
      </c>
      <c r="D127" s="4">
        <v>16</v>
      </c>
      <c r="E127" s="15"/>
      <c r="F127" s="15"/>
    </row>
    <row r="128" spans="1:6" ht="14.25" customHeight="1" x14ac:dyDescent="0.25">
      <c r="A128" s="1">
        <v>44894</v>
      </c>
      <c r="B128" s="2" t="s">
        <v>265</v>
      </c>
      <c r="C128" s="3" t="s">
        <v>266</v>
      </c>
      <c r="D128" s="4">
        <v>7.7</v>
      </c>
      <c r="E128" s="15"/>
      <c r="F128" s="15"/>
    </row>
    <row r="129" spans="1:6" x14ac:dyDescent="0.25">
      <c r="A129" s="1">
        <v>44894</v>
      </c>
      <c r="B129" s="2" t="s">
        <v>267</v>
      </c>
      <c r="C129" s="3" t="s">
        <v>268</v>
      </c>
      <c r="D129" s="4">
        <v>94.5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929.21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43770</v>
      </c>
      <c r="C143" s="3" t="s">
        <v>13</v>
      </c>
      <c r="D143" s="28">
        <f>SUM(OCT!D146)</f>
        <v>2273.1299999999997</v>
      </c>
    </row>
    <row r="144" spans="1:6" x14ac:dyDescent="0.25">
      <c r="C144" s="3" t="s">
        <v>5</v>
      </c>
      <c r="D144" s="4">
        <f>SUM(D117)</f>
        <v>490</v>
      </c>
    </row>
    <row r="145" spans="1:6" x14ac:dyDescent="0.25">
      <c r="C145" s="3" t="s">
        <v>9</v>
      </c>
      <c r="D145" s="4">
        <f>SUM(-D138)</f>
        <v>-929.21</v>
      </c>
    </row>
    <row r="146" spans="1:6" x14ac:dyDescent="0.25">
      <c r="A146" s="1">
        <v>43799</v>
      </c>
      <c r="C146" s="3" t="s">
        <v>14</v>
      </c>
      <c r="D146" s="4">
        <f>SUM(D143:D145)</f>
        <v>1833.9199999999996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55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43770</v>
      </c>
      <c r="C190" s="3" t="s">
        <v>13</v>
      </c>
      <c r="D190" s="28">
        <f>SUM(OCT!D193)</f>
        <v>870.0300000000002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43799</v>
      </c>
      <c r="C193" s="3" t="s">
        <v>14</v>
      </c>
      <c r="D193" s="4">
        <f>SUM(D190:D192)</f>
        <v>870.0300000000002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194"/>
  <sheetViews>
    <sheetView tabSelected="1"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12" ht="14.25" customHeight="1" x14ac:dyDescent="0.25">
      <c r="B2" s="124"/>
      <c r="C2" s="124"/>
      <c r="D2" s="126" t="s">
        <v>2</v>
      </c>
      <c r="E2" s="126"/>
      <c r="F2" s="126"/>
      <c r="G2" s="6"/>
    </row>
    <row r="3" spans="1:12" ht="15.75" x14ac:dyDescent="0.25">
      <c r="B3" s="124"/>
      <c r="C3" s="124"/>
      <c r="D3" s="7" t="s">
        <v>56</v>
      </c>
      <c r="E3" s="127">
        <f>SUM('DATA ENTRY'!C4)</f>
        <v>2022</v>
      </c>
      <c r="F3" s="12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12" ht="14.25" customHeight="1" x14ac:dyDescent="0.5">
      <c r="A6" s="128"/>
      <c r="B6" s="128"/>
      <c r="C6" s="128"/>
      <c r="D6" s="128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3" t="s">
        <v>5</v>
      </c>
      <c r="B8" s="123"/>
      <c r="C8" s="123"/>
      <c r="D8" s="123"/>
      <c r="E8" s="123"/>
      <c r="F8" s="123"/>
      <c r="G8" s="15"/>
    </row>
    <row r="9" spans="1:12" x14ac:dyDescent="0.25">
      <c r="A9" s="123"/>
      <c r="B9" s="123"/>
      <c r="C9" s="123"/>
      <c r="D9" s="123"/>
      <c r="E9" s="123"/>
      <c r="F9" s="123"/>
    </row>
    <row r="10" spans="1:12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12" ht="15" customHeight="1" x14ac:dyDescent="0.25">
      <c r="A11" s="1">
        <v>44896</v>
      </c>
      <c r="B11" s="2" t="s">
        <v>220</v>
      </c>
      <c r="C11" s="3" t="s">
        <v>255</v>
      </c>
      <c r="D11" s="4">
        <v>10</v>
      </c>
    </row>
    <row r="12" spans="1:12" x14ac:dyDescent="0.25">
      <c r="A12" s="1">
        <v>44904</v>
      </c>
      <c r="B12" s="2" t="s">
        <v>220</v>
      </c>
      <c r="C12" s="58" t="s">
        <v>255</v>
      </c>
      <c r="D12" s="4">
        <v>30</v>
      </c>
    </row>
    <row r="13" spans="1:12" x14ac:dyDescent="0.25">
      <c r="A13" s="1">
        <v>44904</v>
      </c>
      <c r="B13" s="5" t="s">
        <v>68</v>
      </c>
      <c r="C13" s="3" t="s">
        <v>256</v>
      </c>
      <c r="D13" s="4">
        <v>26</v>
      </c>
    </row>
    <row r="14" spans="1:12" x14ac:dyDescent="0.25">
      <c r="A14" s="1">
        <v>44911</v>
      </c>
      <c r="B14" s="18" t="s">
        <v>68</v>
      </c>
      <c r="C14" s="3" t="s">
        <v>257</v>
      </c>
      <c r="D14" s="4">
        <v>26</v>
      </c>
    </row>
    <row r="15" spans="1:12" x14ac:dyDescent="0.25">
      <c r="A15" s="1">
        <v>44916</v>
      </c>
      <c r="B15" s="2" t="s">
        <v>68</v>
      </c>
      <c r="C15" s="3" t="s">
        <v>258</v>
      </c>
      <c r="D15" s="4">
        <v>42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134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44899</v>
      </c>
      <c r="B27" s="5">
        <v>180</v>
      </c>
      <c r="C27" s="3" t="s">
        <v>259</v>
      </c>
      <c r="D27" s="4">
        <v>90</v>
      </c>
      <c r="E27" s="15"/>
      <c r="F27" s="15"/>
      <c r="I27" s="20"/>
      <c r="J27" s="19"/>
      <c r="K27" s="3"/>
      <c r="L27" s="4"/>
    </row>
    <row r="28" spans="1:12" x14ac:dyDescent="0.25">
      <c r="A28" s="1">
        <v>44899</v>
      </c>
      <c r="B28" s="5">
        <v>178</v>
      </c>
      <c r="C28" s="3" t="s">
        <v>260</v>
      </c>
      <c r="D28" s="4">
        <v>1557.13</v>
      </c>
      <c r="E28" s="15"/>
      <c r="F28" s="15"/>
      <c r="I28" s="20"/>
      <c r="J28" s="19"/>
      <c r="K28" s="3"/>
      <c r="L28" s="4"/>
    </row>
    <row r="29" spans="1:12" x14ac:dyDescent="0.25">
      <c r="A29" s="1">
        <v>44908</v>
      </c>
      <c r="B29" s="5">
        <v>181</v>
      </c>
      <c r="C29" s="3" t="s">
        <v>259</v>
      </c>
      <c r="D29" s="4">
        <v>10</v>
      </c>
      <c r="E29" s="15"/>
      <c r="F29" s="15"/>
      <c r="I29" s="20"/>
      <c r="J29" s="19"/>
      <c r="K29" s="3"/>
      <c r="L29" s="4"/>
    </row>
    <row r="30" spans="1:12" x14ac:dyDescent="0.25">
      <c r="A30" s="1">
        <v>44908</v>
      </c>
      <c r="B30" s="5">
        <v>183</v>
      </c>
      <c r="C30" s="3" t="s">
        <v>261</v>
      </c>
      <c r="D30" s="4">
        <v>250</v>
      </c>
      <c r="E30" s="15"/>
      <c r="F30" s="15"/>
      <c r="I30" s="20"/>
      <c r="J30" s="19"/>
      <c r="K30" s="3"/>
      <c r="L30" s="4"/>
    </row>
    <row r="31" spans="1:12" x14ac:dyDescent="0.25">
      <c r="A31" s="1">
        <v>44915</v>
      </c>
      <c r="B31" s="5">
        <v>185</v>
      </c>
      <c r="C31" s="3" t="s">
        <v>262</v>
      </c>
      <c r="D31" s="4">
        <v>12.5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1919.63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43800</v>
      </c>
      <c r="B41" s="5"/>
      <c r="C41" s="3" t="s">
        <v>13</v>
      </c>
      <c r="D41" s="63">
        <f>SUM(NOV!D44)</f>
        <v>9792.92</v>
      </c>
    </row>
    <row r="42" spans="1:12" x14ac:dyDescent="0.25">
      <c r="B42" s="5"/>
      <c r="C42" s="3" t="s">
        <v>5</v>
      </c>
      <c r="D42" s="28">
        <f>SUM(D23)</f>
        <v>134</v>
      </c>
    </row>
    <row r="43" spans="1:12" x14ac:dyDescent="0.25">
      <c r="B43" s="5"/>
      <c r="C43" s="3" t="s">
        <v>9</v>
      </c>
      <c r="D43" s="28">
        <f>SUM(-D37)</f>
        <v>-1919.63</v>
      </c>
    </row>
    <row r="44" spans="1:12" x14ac:dyDescent="0.25">
      <c r="A44" s="1">
        <v>43830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56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43800</v>
      </c>
      <c r="C60" s="3" t="s">
        <v>16</v>
      </c>
      <c r="D60" s="4">
        <v>0.26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0.26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43800</v>
      </c>
      <c r="C72" s="3" t="s">
        <v>18</v>
      </c>
      <c r="D72" s="63">
        <f>SUM(NOV!D75)</f>
        <v>2066.0300000000002</v>
      </c>
    </row>
    <row r="73" spans="1:6" x14ac:dyDescent="0.25">
      <c r="C73" s="3" t="s">
        <v>5</v>
      </c>
      <c r="D73" s="4">
        <f>SUM(D62)</f>
        <v>0.26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43830</v>
      </c>
      <c r="C75" s="3" t="s">
        <v>19</v>
      </c>
      <c r="D75" s="4">
        <f>SUM(D72:D74)</f>
        <v>2066.2900000000004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56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44904</v>
      </c>
      <c r="B107" s="38" t="s">
        <v>87</v>
      </c>
      <c r="C107" s="39" t="s">
        <v>271</v>
      </c>
      <c r="D107" s="40">
        <v>200</v>
      </c>
    </row>
    <row r="108" spans="1:6" s="41" customFormat="1" x14ac:dyDescent="0.25">
      <c r="A108" s="37">
        <v>44904</v>
      </c>
      <c r="B108" s="38" t="s">
        <v>74</v>
      </c>
      <c r="C108" s="39" t="s">
        <v>272</v>
      </c>
      <c r="D108" s="40">
        <v>100</v>
      </c>
    </row>
    <row r="109" spans="1:6" x14ac:dyDescent="0.25">
      <c r="A109" s="37">
        <v>44904</v>
      </c>
      <c r="B109" s="38" t="s">
        <v>87</v>
      </c>
      <c r="C109" s="39" t="s">
        <v>105</v>
      </c>
      <c r="D109" s="40">
        <v>100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400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44915</v>
      </c>
      <c r="B123" s="5">
        <v>2419</v>
      </c>
      <c r="C123" s="3" t="s">
        <v>270</v>
      </c>
      <c r="D123" s="4">
        <v>100</v>
      </c>
      <c r="E123" s="15"/>
      <c r="F123" s="15"/>
    </row>
    <row r="124" spans="1:6" ht="14.25" customHeight="1" x14ac:dyDescent="0.25">
      <c r="A124" s="1">
        <v>44916</v>
      </c>
      <c r="B124" s="5">
        <v>2420</v>
      </c>
      <c r="C124" s="3" t="s">
        <v>269</v>
      </c>
      <c r="D124" s="4">
        <v>19.989999999999998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119.99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43800</v>
      </c>
      <c r="C143" s="3" t="s">
        <v>13</v>
      </c>
      <c r="D143" s="28">
        <f>SUM(NOV!D146)</f>
        <v>1833.9199999999996</v>
      </c>
    </row>
    <row r="144" spans="1:6" x14ac:dyDescent="0.25">
      <c r="C144" s="3" t="s">
        <v>5</v>
      </c>
      <c r="D144" s="4">
        <f>SUM(D117)</f>
        <v>400</v>
      </c>
    </row>
    <row r="145" spans="1:6" x14ac:dyDescent="0.25">
      <c r="C145" s="3" t="s">
        <v>9</v>
      </c>
      <c r="D145" s="4">
        <f>SUM(-D138)</f>
        <v>-119.99</v>
      </c>
    </row>
    <row r="146" spans="1:6" x14ac:dyDescent="0.25">
      <c r="A146" s="1">
        <v>43830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56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>
        <v>44904</v>
      </c>
      <c r="B157" s="48" t="s">
        <v>74</v>
      </c>
      <c r="C157" s="49" t="s">
        <v>194</v>
      </c>
      <c r="D157" s="4">
        <v>455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455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43800</v>
      </c>
      <c r="C190" s="3" t="s">
        <v>13</v>
      </c>
      <c r="D190" s="28">
        <f>SUM(NOV!D193)</f>
        <v>870.0300000000002</v>
      </c>
    </row>
    <row r="191" spans="1:6" x14ac:dyDescent="0.25">
      <c r="C191" s="3" t="s">
        <v>5</v>
      </c>
      <c r="D191" s="4">
        <f>SUM(D166)</f>
        <v>455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43830</v>
      </c>
      <c r="C193" s="3" t="s">
        <v>14</v>
      </c>
      <c r="D193" s="4">
        <f>SUM(D190:D192)</f>
        <v>1325.0300000000002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7"/>
  <sheetViews>
    <sheetView workbookViewId="0">
      <selection activeCell="K4" sqref="K4"/>
    </sheetView>
  </sheetViews>
  <sheetFormatPr defaultColWidth="12" defaultRowHeight="15" x14ac:dyDescent="0.25"/>
  <cols>
    <col min="1" max="1" width="11.85546875" style="59" customWidth="1"/>
    <col min="2" max="11" width="11.7109375" style="59" customWidth="1"/>
    <col min="12" max="16384" width="12" style="59"/>
  </cols>
  <sheetData>
    <row r="1" spans="1:11" ht="15" customHeight="1" x14ac:dyDescent="0.25">
      <c r="A1" s="132" t="s">
        <v>67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5" spans="1:11" x14ac:dyDescent="0.25">
      <c r="A5" s="103">
        <f>SUM('DATA ENTRY'!C4)</f>
        <v>2022</v>
      </c>
      <c r="B5" s="60" t="s">
        <v>24</v>
      </c>
      <c r="C5" s="61"/>
      <c r="D5" s="60" t="s">
        <v>25</v>
      </c>
      <c r="E5" s="61"/>
      <c r="F5" s="60" t="s">
        <v>26</v>
      </c>
      <c r="G5" s="61"/>
      <c r="H5" s="60" t="s">
        <v>27</v>
      </c>
      <c r="I5" s="61"/>
      <c r="J5" s="133" t="s">
        <v>28</v>
      </c>
      <c r="K5" s="133"/>
    </row>
    <row r="6" spans="1:11" x14ac:dyDescent="0.25">
      <c r="A6" s="62" t="s">
        <v>53</v>
      </c>
      <c r="B6" s="63">
        <f>SUM('DATA ENTRY'!D7)</f>
        <v>2097.87</v>
      </c>
      <c r="C6" s="64" t="s">
        <v>29</v>
      </c>
      <c r="D6" s="65">
        <f>SUM('DATA ENTRY'!D8)</f>
        <v>1636.79</v>
      </c>
      <c r="E6" s="64" t="s">
        <v>29</v>
      </c>
      <c r="F6" s="63">
        <f>SUM('DATA ENTRY'!D10)</f>
        <v>2064.58</v>
      </c>
      <c r="G6" s="64" t="s">
        <v>29</v>
      </c>
      <c r="H6" s="63">
        <f>SUM('DATA ENTRY'!D9)</f>
        <v>7958.13</v>
      </c>
      <c r="I6" s="65" t="s">
        <v>29</v>
      </c>
      <c r="J6" s="66">
        <f>SUM(B6,D6,F6,H6)</f>
        <v>13757.369999999999</v>
      </c>
      <c r="K6" s="67" t="s">
        <v>29</v>
      </c>
    </row>
    <row r="7" spans="1:11" x14ac:dyDescent="0.25">
      <c r="A7" s="68" t="s">
        <v>30</v>
      </c>
      <c r="B7" s="69">
        <f>SUM(JAN!D146)</f>
        <v>1942.87</v>
      </c>
      <c r="C7" s="70">
        <f t="shared" ref="C7:C18" si="0">IF(B7="","",(B7-B6))</f>
        <v>-155</v>
      </c>
      <c r="D7" s="69">
        <f>SUM(JAN!D193)</f>
        <v>1636.79</v>
      </c>
      <c r="E7" s="70">
        <f t="shared" ref="E7:E18" si="1">IF(D7="","",(D7-D6))</f>
        <v>0</v>
      </c>
      <c r="F7" s="69">
        <f>SUM(JAN!D75)</f>
        <v>2064.67</v>
      </c>
      <c r="G7" s="70">
        <f t="shared" ref="G7:G18" si="2">IF(F7="","",(F7-F6))</f>
        <v>9.0000000000145519E-2</v>
      </c>
      <c r="H7" s="69">
        <f>SUM(JAN!D44)</f>
        <v>7896.13</v>
      </c>
      <c r="I7" s="71">
        <f t="shared" ref="I7:I18" si="3">IF(H7="","",(H7-H6))</f>
        <v>-62</v>
      </c>
      <c r="J7" s="72">
        <f t="shared" ref="J7:J18" si="4">IF(H7="","",(B7+F7+H7))</f>
        <v>11903.67</v>
      </c>
      <c r="K7" s="70">
        <f>IF(I7="","",(J7-J6))</f>
        <v>-1853.6999999999989</v>
      </c>
    </row>
    <row r="8" spans="1:11" x14ac:dyDescent="0.25">
      <c r="A8" s="62" t="s">
        <v>31</v>
      </c>
      <c r="B8" s="91">
        <f>SUM(FEB!D146)</f>
        <v>2094.2799999999997</v>
      </c>
      <c r="C8" s="64">
        <f t="shared" si="0"/>
        <v>151.40999999999985</v>
      </c>
      <c r="D8" s="91">
        <f>SUM(FEB!D193)</f>
        <v>1264.9000000000001</v>
      </c>
      <c r="E8" s="64">
        <f t="shared" si="1"/>
        <v>-371.88999999999987</v>
      </c>
      <c r="F8" s="91">
        <f>SUM(FEB!D75)</f>
        <v>2064.75</v>
      </c>
      <c r="G8" s="64">
        <f t="shared" si="2"/>
        <v>7.999999999992724E-2</v>
      </c>
      <c r="H8" s="91">
        <f>SUM(FEB!D44)</f>
        <v>8006.13</v>
      </c>
      <c r="I8" s="65">
        <f t="shared" si="3"/>
        <v>110</v>
      </c>
      <c r="J8" s="73">
        <f t="shared" si="4"/>
        <v>12165.16</v>
      </c>
      <c r="K8" s="74">
        <f t="shared" ref="K8:K18" si="5">IF(I8="","",(J8-J7))</f>
        <v>261.48999999999978</v>
      </c>
    </row>
    <row r="9" spans="1:11" x14ac:dyDescent="0.25">
      <c r="A9" s="68" t="s">
        <v>32</v>
      </c>
      <c r="B9" s="69">
        <f>SUM(MAR!D146)</f>
        <v>2275.6799999999998</v>
      </c>
      <c r="C9" s="70">
        <f t="shared" si="0"/>
        <v>181.40000000000009</v>
      </c>
      <c r="D9" s="69">
        <f>SUM(MAR!D193)</f>
        <v>1216.0300000000002</v>
      </c>
      <c r="E9" s="70">
        <f t="shared" si="1"/>
        <v>-48.869999999999891</v>
      </c>
      <c r="F9" s="69">
        <f>SUM(MAR!D75)</f>
        <v>2064.84</v>
      </c>
      <c r="G9" s="70">
        <f t="shared" si="2"/>
        <v>9.0000000000145519E-2</v>
      </c>
      <c r="H9" s="92">
        <f>SUM(MAR!D44)</f>
        <v>8188.13</v>
      </c>
      <c r="I9" s="71">
        <f t="shared" si="3"/>
        <v>182</v>
      </c>
      <c r="J9" s="72">
        <f t="shared" si="4"/>
        <v>12528.650000000001</v>
      </c>
      <c r="K9" s="70">
        <f t="shared" si="5"/>
        <v>363.4900000000016</v>
      </c>
    </row>
    <row r="10" spans="1:11" x14ac:dyDescent="0.25">
      <c r="A10" s="62" t="s">
        <v>33</v>
      </c>
      <c r="B10" s="63">
        <f>SUM(APR!D146)</f>
        <v>1820.4799999999998</v>
      </c>
      <c r="C10" s="64">
        <f t="shared" si="0"/>
        <v>-455.20000000000005</v>
      </c>
      <c r="D10" s="65">
        <f>SUM(APR!D193)</f>
        <v>766.0300000000002</v>
      </c>
      <c r="E10" s="64">
        <f t="shared" si="1"/>
        <v>-450</v>
      </c>
      <c r="F10" s="91">
        <f>SUM(APR!D75)</f>
        <v>2064.92</v>
      </c>
      <c r="G10" s="64">
        <f t="shared" si="2"/>
        <v>7.999999999992724E-2</v>
      </c>
      <c r="H10" s="63">
        <f>SUM(APR!D44)</f>
        <v>8124.5300000000007</v>
      </c>
      <c r="I10" s="65">
        <f t="shared" si="3"/>
        <v>-63.599999999999454</v>
      </c>
      <c r="J10" s="73">
        <f t="shared" si="4"/>
        <v>12009.93</v>
      </c>
      <c r="K10" s="74">
        <f t="shared" si="5"/>
        <v>-518.72000000000116</v>
      </c>
    </row>
    <row r="11" spans="1:11" x14ac:dyDescent="0.25">
      <c r="A11" s="68" t="s">
        <v>34</v>
      </c>
      <c r="B11" s="69">
        <f>SUM(MAY!D146)</f>
        <v>1197.4699999999998</v>
      </c>
      <c r="C11" s="70">
        <f t="shared" si="0"/>
        <v>-623.01</v>
      </c>
      <c r="D11" s="69">
        <f>SUM(MAY!D193)</f>
        <v>766.0300000000002</v>
      </c>
      <c r="E11" s="70">
        <f t="shared" si="1"/>
        <v>0</v>
      </c>
      <c r="F11" s="69">
        <f>SUM(MAY!D75)</f>
        <v>2065.0100000000002</v>
      </c>
      <c r="G11" s="70">
        <f t="shared" si="2"/>
        <v>9.0000000000145519E-2</v>
      </c>
      <c r="H11" s="92">
        <f>SUM(MAY!D44)</f>
        <v>8452.130000000001</v>
      </c>
      <c r="I11" s="71">
        <f t="shared" si="3"/>
        <v>327.60000000000036</v>
      </c>
      <c r="J11" s="72">
        <f t="shared" si="4"/>
        <v>11714.61</v>
      </c>
      <c r="K11" s="70">
        <f t="shared" si="5"/>
        <v>-295.31999999999971</v>
      </c>
    </row>
    <row r="12" spans="1:11" x14ac:dyDescent="0.25">
      <c r="A12" s="62" t="s">
        <v>35</v>
      </c>
      <c r="B12" s="91">
        <f>SUM(JUN!D146)</f>
        <v>1398.9599999999998</v>
      </c>
      <c r="C12" s="64">
        <f t="shared" si="0"/>
        <v>201.49</v>
      </c>
      <c r="D12" s="65">
        <f>SUM(JUN!D193)</f>
        <v>857.0300000000002</v>
      </c>
      <c r="E12" s="64">
        <f t="shared" si="1"/>
        <v>91</v>
      </c>
      <c r="F12" s="91">
        <f>SUM(JUN!D75)</f>
        <v>2065.09</v>
      </c>
      <c r="G12" s="64">
        <f t="shared" si="2"/>
        <v>7.999999999992724E-2</v>
      </c>
      <c r="H12" s="63">
        <f>SUM(JUN!D44)</f>
        <v>8688.130000000001</v>
      </c>
      <c r="I12" s="65">
        <f t="shared" si="3"/>
        <v>236</v>
      </c>
      <c r="J12" s="73">
        <f t="shared" si="4"/>
        <v>12152.18</v>
      </c>
      <c r="K12" s="74">
        <f t="shared" si="5"/>
        <v>437.56999999999971</v>
      </c>
    </row>
    <row r="13" spans="1:11" x14ac:dyDescent="0.25">
      <c r="A13" s="68" t="s">
        <v>36</v>
      </c>
      <c r="B13" s="69">
        <f>SUM(JUL!D146)</f>
        <v>1510.2099999999998</v>
      </c>
      <c r="C13" s="70">
        <f t="shared" si="0"/>
        <v>111.25</v>
      </c>
      <c r="D13" s="69">
        <f>SUM(JUL!D193)</f>
        <v>870.0300000000002</v>
      </c>
      <c r="E13" s="70">
        <f t="shared" si="1"/>
        <v>13</v>
      </c>
      <c r="F13" s="69">
        <f>SUM(JUL!D75)</f>
        <v>2065.1800000000003</v>
      </c>
      <c r="G13" s="70">
        <f t="shared" si="2"/>
        <v>9.0000000000145519E-2</v>
      </c>
      <c r="H13" s="69">
        <f>SUM(JUL!D44)</f>
        <v>8811.7900000000009</v>
      </c>
      <c r="I13" s="71">
        <f t="shared" si="3"/>
        <v>123.65999999999985</v>
      </c>
      <c r="J13" s="72">
        <f t="shared" si="4"/>
        <v>12387.18</v>
      </c>
      <c r="K13" s="70">
        <f t="shared" si="5"/>
        <v>235</v>
      </c>
    </row>
    <row r="14" spans="1:11" x14ac:dyDescent="0.25">
      <c r="A14" s="62" t="s">
        <v>37</v>
      </c>
      <c r="B14" s="63">
        <f>SUM(AUG!D146)</f>
        <v>1460.7299999999998</v>
      </c>
      <c r="C14" s="64">
        <f t="shared" si="0"/>
        <v>-49.480000000000018</v>
      </c>
      <c r="D14" s="63">
        <f>SUM(AUG!D193)</f>
        <v>870.0300000000002</v>
      </c>
      <c r="E14" s="64">
        <f t="shared" si="1"/>
        <v>0</v>
      </c>
      <c r="F14" s="63">
        <f>SUM(AUG!D75)</f>
        <v>2065.36</v>
      </c>
      <c r="G14" s="64">
        <f t="shared" si="2"/>
        <v>0.17999999999983629</v>
      </c>
      <c r="H14" s="63">
        <f>SUM(AUG!D44)</f>
        <v>8413.7900000000009</v>
      </c>
      <c r="I14" s="65">
        <f t="shared" si="3"/>
        <v>-398</v>
      </c>
      <c r="J14" s="73">
        <f t="shared" si="4"/>
        <v>11939.880000000001</v>
      </c>
      <c r="K14" s="74">
        <f t="shared" si="5"/>
        <v>-447.29999999999927</v>
      </c>
    </row>
    <row r="15" spans="1:11" x14ac:dyDescent="0.25">
      <c r="A15" s="68" t="s">
        <v>38</v>
      </c>
      <c r="B15" s="69">
        <f>SUM(SEP!D146)</f>
        <v>2123.1299999999997</v>
      </c>
      <c r="C15" s="93">
        <f t="shared" si="0"/>
        <v>662.39999999999986</v>
      </c>
      <c r="D15" s="69">
        <f>SUM(SEP!D193)</f>
        <v>870.0300000000002</v>
      </c>
      <c r="E15" s="93">
        <f t="shared" si="1"/>
        <v>0</v>
      </c>
      <c r="F15" s="69">
        <f>SUM(SEP!D75)</f>
        <v>2065.5300000000002</v>
      </c>
      <c r="G15" s="93">
        <f t="shared" si="2"/>
        <v>0.17000000000007276</v>
      </c>
      <c r="H15" s="69">
        <f>SUM(SEP!D44)</f>
        <v>8646.7900000000009</v>
      </c>
      <c r="I15" s="94">
        <f t="shared" si="3"/>
        <v>233</v>
      </c>
      <c r="J15" s="95">
        <f t="shared" si="4"/>
        <v>12835.45</v>
      </c>
      <c r="K15" s="70">
        <f t="shared" si="5"/>
        <v>895.56999999999971</v>
      </c>
    </row>
    <row r="16" spans="1:11" x14ac:dyDescent="0.25">
      <c r="A16" s="62" t="s">
        <v>39</v>
      </c>
      <c r="B16" s="91">
        <f>SUM(OCT!D146)</f>
        <v>2273.1299999999997</v>
      </c>
      <c r="C16" s="64">
        <f t="shared" si="0"/>
        <v>150</v>
      </c>
      <c r="D16" s="91">
        <f>SUM(OCT!D193)</f>
        <v>870.0300000000002</v>
      </c>
      <c r="E16" s="64">
        <f t="shared" si="1"/>
        <v>0</v>
      </c>
      <c r="F16" s="91">
        <f>SUM(OCT!D75)</f>
        <v>2065.7800000000002</v>
      </c>
      <c r="G16" s="64">
        <f t="shared" si="2"/>
        <v>0.25</v>
      </c>
      <c r="H16" s="91">
        <f>SUM(OCT!D44)</f>
        <v>8768.7900000000009</v>
      </c>
      <c r="I16" s="65">
        <f t="shared" si="3"/>
        <v>122</v>
      </c>
      <c r="J16" s="73">
        <f t="shared" si="4"/>
        <v>13107.7</v>
      </c>
      <c r="K16" s="74">
        <f t="shared" si="5"/>
        <v>272.25</v>
      </c>
    </row>
    <row r="17" spans="1:11" x14ac:dyDescent="0.25">
      <c r="A17" s="68" t="s">
        <v>40</v>
      </c>
      <c r="B17" s="69">
        <f>SUM(NOV!D146)</f>
        <v>1833.9199999999996</v>
      </c>
      <c r="C17" s="70">
        <f t="shared" si="0"/>
        <v>-439.21000000000004</v>
      </c>
      <c r="D17" s="69">
        <f>SUM(NOV!D193)</f>
        <v>870.0300000000002</v>
      </c>
      <c r="E17" s="70">
        <f t="shared" si="1"/>
        <v>0</v>
      </c>
      <c r="F17" s="69">
        <f>SUM(NOV!D75)</f>
        <v>2066.0300000000002</v>
      </c>
      <c r="G17" s="70">
        <f t="shared" si="2"/>
        <v>0.25</v>
      </c>
      <c r="H17" s="69">
        <f>SUM(NOV!D44)</f>
        <v>9792.92</v>
      </c>
      <c r="I17" s="71">
        <f t="shared" si="3"/>
        <v>1024.1299999999992</v>
      </c>
      <c r="J17" s="72">
        <f t="shared" si="4"/>
        <v>13692.869999999999</v>
      </c>
      <c r="K17" s="70">
        <f t="shared" si="5"/>
        <v>585.16999999999825</v>
      </c>
    </row>
    <row r="18" spans="1:11" x14ac:dyDescent="0.25">
      <c r="A18" s="75" t="s">
        <v>41</v>
      </c>
      <c r="B18" s="63">
        <f>SUM(DEC!D146)</f>
        <v>2113.9299999999998</v>
      </c>
      <c r="C18" s="76">
        <f t="shared" si="0"/>
        <v>280.01000000000022</v>
      </c>
      <c r="D18" s="63">
        <f>SUM(DEC!D193)</f>
        <v>1325.0300000000002</v>
      </c>
      <c r="E18" s="76">
        <f t="shared" si="1"/>
        <v>455</v>
      </c>
      <c r="F18" s="63">
        <f>SUM(DEC!D75)</f>
        <v>2066.2900000000004</v>
      </c>
      <c r="G18" s="76">
        <f t="shared" si="2"/>
        <v>0.26000000000021828</v>
      </c>
      <c r="H18" s="63">
        <f>SUM(DEC!D44)</f>
        <v>8007.29</v>
      </c>
      <c r="I18" s="77">
        <f t="shared" si="3"/>
        <v>-1785.63</v>
      </c>
      <c r="J18" s="78">
        <f t="shared" si="4"/>
        <v>12187.51</v>
      </c>
      <c r="K18" s="74">
        <f t="shared" si="5"/>
        <v>-1505.3599999999988</v>
      </c>
    </row>
    <row r="19" spans="1:11" x14ac:dyDescent="0.25">
      <c r="A19" s="134" t="s">
        <v>42</v>
      </c>
      <c r="B19" s="134"/>
      <c r="C19" s="79">
        <f>SUM(C7:C18)</f>
        <v>16.059999999999945</v>
      </c>
      <c r="D19" s="80"/>
      <c r="E19" s="79">
        <f>SUM(E7:E18)</f>
        <v>-311.75999999999976</v>
      </c>
      <c r="F19" s="81"/>
      <c r="G19" s="79">
        <f>SUM(G7:G18)</f>
        <v>1.7100000000004911</v>
      </c>
      <c r="H19" s="81"/>
      <c r="I19" s="79">
        <f>SUM(I7:I18)</f>
        <v>49.159999999999854</v>
      </c>
      <c r="J19" s="82" t="s">
        <v>43</v>
      </c>
      <c r="K19" s="79">
        <f>SUM(K7:K18)</f>
        <v>-1569.8599999999988</v>
      </c>
    </row>
    <row r="20" spans="1:11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x14ac:dyDescent="0.25">
      <c r="B21" s="84"/>
      <c r="C21" s="85"/>
      <c r="D21" s="85"/>
      <c r="E21" s="85"/>
      <c r="F21" s="84"/>
      <c r="G21" s="85"/>
      <c r="H21" s="84"/>
      <c r="I21" s="86"/>
      <c r="J21" s="86"/>
    </row>
    <row r="23" spans="1:11" x14ac:dyDescent="0.25">
      <c r="B23" s="84"/>
    </row>
    <row r="26" spans="1:11" x14ac:dyDescent="0.25">
      <c r="B26" s="3"/>
      <c r="C26" s="87"/>
      <c r="D26" s="87"/>
      <c r="E26" s="87"/>
    </row>
    <row r="27" spans="1:11" x14ac:dyDescent="0.25">
      <c r="B27" s="3"/>
      <c r="C27" s="87"/>
      <c r="D27" s="87"/>
      <c r="E27" s="87"/>
      <c r="F27" s="5"/>
    </row>
    <row r="28" spans="1:11" x14ac:dyDescent="0.25">
      <c r="B28" s="3"/>
      <c r="C28" s="87"/>
      <c r="D28" s="87"/>
      <c r="E28" s="87"/>
      <c r="F28" s="5"/>
    </row>
    <row r="35" spans="1:6" x14ac:dyDescent="0.25">
      <c r="A35" s="88" t="s">
        <v>44</v>
      </c>
      <c r="F35" s="89"/>
    </row>
    <row r="36" spans="1:6" x14ac:dyDescent="0.25">
      <c r="A36" s="19" t="s">
        <v>45</v>
      </c>
    </row>
    <row r="37" spans="1:6" x14ac:dyDescent="0.25">
      <c r="A37" s="90" t="s">
        <v>46</v>
      </c>
    </row>
  </sheetData>
  <sheetProtection selectLockedCells="1" selectUnlockedCells="1"/>
  <mergeCells count="3">
    <mergeCell ref="A1:K3"/>
    <mergeCell ref="J5:K5"/>
    <mergeCell ref="A19:B19"/>
  </mergeCells>
  <hyperlinks>
    <hyperlink ref="A37" r:id="rId1"/>
  </hyperlinks>
  <pageMargins left="0.59027777777777779" right="0.1701388888888889" top="0.25" bottom="0.37013888888888891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12" ht="14.25" customHeight="1" x14ac:dyDescent="0.25">
      <c r="B2" s="124"/>
      <c r="C2" s="124"/>
      <c r="D2" s="126" t="s">
        <v>2</v>
      </c>
      <c r="E2" s="126"/>
      <c r="F2" s="126"/>
      <c r="G2" s="6"/>
    </row>
    <row r="3" spans="1:12" ht="15.75" x14ac:dyDescent="0.25">
      <c r="B3" s="124"/>
      <c r="C3" s="124"/>
      <c r="D3" s="7" t="s">
        <v>3</v>
      </c>
      <c r="E3" s="127">
        <f>SUM('DATA ENTRY'!C4)</f>
        <v>2022</v>
      </c>
      <c r="F3" s="12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12" ht="14.25" customHeight="1" x14ac:dyDescent="0.5">
      <c r="A6" s="128"/>
      <c r="B6" s="128"/>
      <c r="C6" s="128"/>
      <c r="D6" s="128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3" t="s">
        <v>5</v>
      </c>
      <c r="B8" s="123"/>
      <c r="C8" s="123"/>
      <c r="D8" s="123"/>
      <c r="E8" s="123"/>
      <c r="F8" s="123"/>
      <c r="G8" s="15"/>
    </row>
    <row r="9" spans="1:12" x14ac:dyDescent="0.25">
      <c r="A9" s="123"/>
      <c r="B9" s="123"/>
      <c r="C9" s="123"/>
      <c r="D9" s="123"/>
      <c r="E9" s="123"/>
      <c r="F9" s="123"/>
    </row>
    <row r="10" spans="1:12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12" ht="15" customHeight="1" x14ac:dyDescent="0.25">
      <c r="A11" s="1">
        <v>44565</v>
      </c>
      <c r="B11" s="2" t="s">
        <v>68</v>
      </c>
      <c r="C11" s="3" t="s">
        <v>69</v>
      </c>
      <c r="D11" s="4">
        <v>26</v>
      </c>
    </row>
    <row r="12" spans="1:12" x14ac:dyDescent="0.25">
      <c r="A12" s="1">
        <v>44565</v>
      </c>
      <c r="B12" s="2" t="s">
        <v>68</v>
      </c>
      <c r="C12" s="58" t="s">
        <v>70</v>
      </c>
      <c r="D12" s="4">
        <v>4</v>
      </c>
    </row>
    <row r="13" spans="1:12" x14ac:dyDescent="0.25">
      <c r="A13" s="1">
        <v>44568</v>
      </c>
      <c r="B13" s="5" t="s">
        <v>71</v>
      </c>
      <c r="C13" s="3" t="s">
        <v>72</v>
      </c>
      <c r="D13" s="4">
        <v>14</v>
      </c>
    </row>
    <row r="14" spans="1:12" x14ac:dyDescent="0.25">
      <c r="A14" s="1">
        <v>44568</v>
      </c>
      <c r="B14" s="18" t="s">
        <v>74</v>
      </c>
      <c r="C14" s="3" t="s">
        <v>126</v>
      </c>
      <c r="D14" s="4">
        <v>50</v>
      </c>
    </row>
    <row r="15" spans="1:12" x14ac:dyDescent="0.25">
      <c r="A15" s="1">
        <v>44568</v>
      </c>
      <c r="B15" s="2" t="s">
        <v>68</v>
      </c>
      <c r="C15" s="3" t="s">
        <v>75</v>
      </c>
      <c r="D15" s="4">
        <v>4</v>
      </c>
      <c r="H15" s="1"/>
      <c r="I15" s="19"/>
    </row>
    <row r="16" spans="1:12" x14ac:dyDescent="0.25">
      <c r="A16" s="1">
        <v>44568</v>
      </c>
      <c r="B16" s="2" t="s">
        <v>68</v>
      </c>
      <c r="C16" s="3" t="s">
        <v>76</v>
      </c>
      <c r="D16" s="4">
        <v>32</v>
      </c>
      <c r="H16" s="1"/>
      <c r="I16" s="20"/>
      <c r="J16" s="19"/>
      <c r="K16" s="3"/>
      <c r="L16" s="4"/>
    </row>
    <row r="17" spans="1:12" x14ac:dyDescent="0.25">
      <c r="A17" s="1">
        <v>44575</v>
      </c>
      <c r="B17" s="2" t="s">
        <v>68</v>
      </c>
      <c r="C17" s="3" t="s">
        <v>77</v>
      </c>
      <c r="D17" s="4">
        <v>4</v>
      </c>
      <c r="H17" s="1"/>
      <c r="I17" s="20"/>
      <c r="J17" s="19"/>
      <c r="K17" s="3"/>
      <c r="L17" s="4"/>
    </row>
    <row r="18" spans="1:12" x14ac:dyDescent="0.25">
      <c r="A18" s="1">
        <v>44575</v>
      </c>
      <c r="B18" s="2" t="s">
        <v>68</v>
      </c>
      <c r="C18" s="3" t="s">
        <v>78</v>
      </c>
      <c r="D18" s="4">
        <v>26</v>
      </c>
      <c r="H18" s="1"/>
      <c r="I18" s="20"/>
      <c r="J18" s="19"/>
      <c r="K18" s="3"/>
      <c r="L18" s="4"/>
    </row>
    <row r="19" spans="1:12" x14ac:dyDescent="0.25">
      <c r="A19" s="1">
        <v>44587</v>
      </c>
      <c r="B19" s="2" t="s">
        <v>68</v>
      </c>
      <c r="C19" s="3" t="s">
        <v>82</v>
      </c>
      <c r="D19" s="4">
        <v>22</v>
      </c>
      <c r="H19" s="1"/>
      <c r="I19" s="20"/>
      <c r="J19" s="19"/>
      <c r="K19" s="3"/>
      <c r="L19" s="4"/>
    </row>
    <row r="20" spans="1:12" x14ac:dyDescent="0.25">
      <c r="A20" s="1">
        <v>44587</v>
      </c>
      <c r="B20" s="2" t="s">
        <v>68</v>
      </c>
      <c r="C20" s="3" t="s">
        <v>83</v>
      </c>
      <c r="D20" s="4">
        <v>6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188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44574</v>
      </c>
      <c r="B27" s="5">
        <v>191</v>
      </c>
      <c r="C27" s="3" t="s">
        <v>79</v>
      </c>
      <c r="D27" s="4">
        <v>250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250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44562</v>
      </c>
      <c r="B41" s="5"/>
      <c r="C41" s="3" t="s">
        <v>13</v>
      </c>
      <c r="D41" s="63">
        <f>SUM('DATA ENTRY'!D9)</f>
        <v>7958.13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188</v>
      </c>
    </row>
    <row r="43" spans="1:12" x14ac:dyDescent="0.25">
      <c r="B43" s="5"/>
      <c r="C43" s="3" t="s">
        <v>9</v>
      </c>
      <c r="D43" s="28">
        <f>SUM(-D37)</f>
        <v>-250</v>
      </c>
    </row>
    <row r="44" spans="1:12" x14ac:dyDescent="0.25">
      <c r="A44" s="1">
        <v>44592</v>
      </c>
      <c r="C44" s="3" t="s">
        <v>14</v>
      </c>
      <c r="D44" s="4">
        <f>SUM(D41:D43)</f>
        <v>7896.13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3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44562</v>
      </c>
      <c r="C60" s="3" t="s">
        <v>16</v>
      </c>
      <c r="D60" s="4">
        <v>0.09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0.09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44562</v>
      </c>
      <c r="C72" s="3" t="s">
        <v>18</v>
      </c>
      <c r="D72" s="63">
        <f>SUM('DATA ENTRY'!D10)</f>
        <v>2064.58</v>
      </c>
    </row>
    <row r="73" spans="1:6" x14ac:dyDescent="0.25">
      <c r="A73" s="1" t="s">
        <v>49</v>
      </c>
      <c r="C73" s="3" t="s">
        <v>5</v>
      </c>
      <c r="D73" s="4">
        <f>SUM(D62)</f>
        <v>0.09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44592</v>
      </c>
      <c r="C75" s="3" t="s">
        <v>19</v>
      </c>
      <c r="D75" s="4">
        <f>SUM(D72:D74)</f>
        <v>2064.67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3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44575</v>
      </c>
      <c r="B107" s="38" t="s">
        <v>87</v>
      </c>
      <c r="C107" s="39" t="s">
        <v>106</v>
      </c>
      <c r="D107" s="40">
        <v>100</v>
      </c>
    </row>
    <row r="108" spans="1:6" s="41" customFormat="1" x14ac:dyDescent="0.25">
      <c r="A108" s="37">
        <v>44587</v>
      </c>
      <c r="B108" s="38" t="s">
        <v>87</v>
      </c>
      <c r="C108" s="39" t="s">
        <v>88</v>
      </c>
      <c r="D108" s="40">
        <v>100</v>
      </c>
    </row>
    <row r="109" spans="1:6" x14ac:dyDescent="0.25">
      <c r="A109" s="37">
        <v>44587</v>
      </c>
      <c r="B109" s="38" t="s">
        <v>74</v>
      </c>
      <c r="C109" s="39" t="s">
        <v>89</v>
      </c>
      <c r="D109" s="40">
        <v>15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215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44568</v>
      </c>
      <c r="B123" s="5">
        <v>2780</v>
      </c>
      <c r="C123" s="3" t="s">
        <v>73</v>
      </c>
      <c r="D123" s="4">
        <v>300</v>
      </c>
      <c r="E123" s="15"/>
      <c r="F123" s="15"/>
    </row>
    <row r="124" spans="1:6" ht="14.25" customHeight="1" x14ac:dyDescent="0.25">
      <c r="A124" s="1">
        <v>44574</v>
      </c>
      <c r="B124" s="5">
        <v>2781</v>
      </c>
      <c r="C124" s="3" t="s">
        <v>80</v>
      </c>
      <c r="D124" s="4">
        <v>70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370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44562</v>
      </c>
      <c r="C143" s="3" t="s">
        <v>13</v>
      </c>
      <c r="D143" s="28">
        <f>SUM('DATA ENTRY'!D7)</f>
        <v>2097.87</v>
      </c>
    </row>
    <row r="144" spans="1:6" x14ac:dyDescent="0.25">
      <c r="A144" s="1" t="s">
        <v>49</v>
      </c>
      <c r="C144" s="3" t="s">
        <v>5</v>
      </c>
      <c r="D144" s="4">
        <f>SUM(D117)</f>
        <v>215</v>
      </c>
    </row>
    <row r="145" spans="1:6" x14ac:dyDescent="0.25">
      <c r="C145" s="3" t="s">
        <v>9</v>
      </c>
      <c r="D145" s="4">
        <f>SUM(-D138)</f>
        <v>-370</v>
      </c>
    </row>
    <row r="146" spans="1:6" x14ac:dyDescent="0.25">
      <c r="A146" s="1">
        <v>44592</v>
      </c>
      <c r="C146" s="3" t="s">
        <v>14</v>
      </c>
      <c r="D146" s="4">
        <f>SUM(D143:D145)</f>
        <v>1942.87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3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44562</v>
      </c>
      <c r="C190" s="3" t="s">
        <v>13</v>
      </c>
      <c r="D190" s="28">
        <f>SUM('DATA ENTRY'!D8)</f>
        <v>1636.79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44592</v>
      </c>
      <c r="C193" s="3" t="s">
        <v>14</v>
      </c>
      <c r="D193" s="4">
        <f>SUM(D190:D192)</f>
        <v>1636.79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12" ht="14.25" customHeight="1" x14ac:dyDescent="0.25">
      <c r="B2" s="124"/>
      <c r="C2" s="124"/>
      <c r="D2" s="126" t="s">
        <v>2</v>
      </c>
      <c r="E2" s="126"/>
      <c r="F2" s="126"/>
      <c r="G2" s="6"/>
    </row>
    <row r="3" spans="1:12" ht="15.75" x14ac:dyDescent="0.25">
      <c r="B3" s="124"/>
      <c r="C3" s="124"/>
      <c r="D3" s="7" t="s">
        <v>23</v>
      </c>
      <c r="E3" s="127">
        <f>SUM('DATA ENTRY'!C4)</f>
        <v>2022</v>
      </c>
      <c r="F3" s="12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12" ht="14.25" customHeight="1" x14ac:dyDescent="0.5">
      <c r="A6" s="128"/>
      <c r="B6" s="128"/>
      <c r="C6" s="128"/>
      <c r="D6" s="128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3" t="s">
        <v>5</v>
      </c>
      <c r="B8" s="123"/>
      <c r="C8" s="123"/>
      <c r="D8" s="123"/>
      <c r="E8" s="123"/>
      <c r="F8" s="123"/>
      <c r="G8" s="15"/>
    </row>
    <row r="9" spans="1:12" x14ac:dyDescent="0.25">
      <c r="A9" s="123"/>
      <c r="B9" s="123"/>
      <c r="C9" s="123"/>
      <c r="D9" s="123"/>
      <c r="E9" s="123"/>
      <c r="F9" s="123"/>
    </row>
    <row r="10" spans="1:12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12" ht="15" customHeight="1" x14ac:dyDescent="0.25">
      <c r="A11" s="1">
        <v>44593</v>
      </c>
      <c r="B11" s="2" t="s">
        <v>68</v>
      </c>
      <c r="C11" s="3" t="s">
        <v>84</v>
      </c>
      <c r="D11" s="4">
        <v>26</v>
      </c>
    </row>
    <row r="12" spans="1:12" x14ac:dyDescent="0.25">
      <c r="A12" s="1">
        <v>44593</v>
      </c>
      <c r="B12" s="2" t="s">
        <v>68</v>
      </c>
      <c r="C12" s="58" t="s">
        <v>85</v>
      </c>
      <c r="D12" s="4">
        <v>4</v>
      </c>
    </row>
    <row r="13" spans="1:12" x14ac:dyDescent="0.25">
      <c r="A13" s="1">
        <v>44600</v>
      </c>
      <c r="B13" s="5" t="s">
        <v>68</v>
      </c>
      <c r="C13" s="3" t="s">
        <v>86</v>
      </c>
      <c r="D13" s="4">
        <v>12</v>
      </c>
    </row>
    <row r="14" spans="1:12" x14ac:dyDescent="0.25">
      <c r="A14" s="1">
        <v>44603</v>
      </c>
      <c r="B14" s="18" t="s">
        <v>68</v>
      </c>
      <c r="C14" s="3" t="s">
        <v>95</v>
      </c>
      <c r="D14" s="4">
        <v>4</v>
      </c>
    </row>
    <row r="15" spans="1:12" x14ac:dyDescent="0.25">
      <c r="A15" s="1">
        <v>44603</v>
      </c>
      <c r="B15" s="2" t="s">
        <v>68</v>
      </c>
      <c r="C15" s="3" t="s">
        <v>96</v>
      </c>
      <c r="D15" s="4">
        <v>28</v>
      </c>
      <c r="H15" s="1"/>
      <c r="I15" s="19"/>
    </row>
    <row r="16" spans="1:12" x14ac:dyDescent="0.25">
      <c r="A16" s="1">
        <v>44610</v>
      </c>
      <c r="B16" s="18" t="s">
        <v>68</v>
      </c>
      <c r="C16" s="3" t="s">
        <v>94</v>
      </c>
      <c r="D16" s="4">
        <v>4</v>
      </c>
      <c r="H16" s="1"/>
      <c r="I16" s="20"/>
      <c r="J16" s="19"/>
      <c r="K16" s="3"/>
      <c r="L16" s="4"/>
    </row>
    <row r="17" spans="1:12" x14ac:dyDescent="0.25">
      <c r="A17" s="1">
        <v>44610</v>
      </c>
      <c r="B17" s="2" t="s">
        <v>68</v>
      </c>
      <c r="C17" s="3" t="s">
        <v>97</v>
      </c>
      <c r="D17" s="4">
        <v>32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110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44593</v>
      </c>
      <c r="B41" s="5"/>
      <c r="C41" s="3" t="s">
        <v>13</v>
      </c>
      <c r="D41" s="63">
        <f>SUM(JAN!D44)</f>
        <v>7896.13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110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44620</v>
      </c>
      <c r="C44" s="3" t="s">
        <v>14</v>
      </c>
      <c r="D44" s="4">
        <f>SUM(D41:D43)</f>
        <v>8006.13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23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44593</v>
      </c>
      <c r="C60" s="3" t="s">
        <v>16</v>
      </c>
      <c r="D60" s="4">
        <v>0.08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0.08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44593</v>
      </c>
      <c r="C72" s="3" t="s">
        <v>18</v>
      </c>
      <c r="D72" s="63">
        <f>SUM(JAN!D75)</f>
        <v>2064.67</v>
      </c>
    </row>
    <row r="73" spans="1:6" x14ac:dyDescent="0.25">
      <c r="A73" s="1" t="s">
        <v>49</v>
      </c>
      <c r="C73" s="3" t="s">
        <v>5</v>
      </c>
      <c r="D73" s="4">
        <f>SUM(D62)</f>
        <v>0.08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44620</v>
      </c>
      <c r="C75" s="3" t="s">
        <v>19</v>
      </c>
      <c r="D75" s="4">
        <f>SUM(D72:D74)</f>
        <v>2064.75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23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44607</v>
      </c>
      <c r="B107" s="38" t="s">
        <v>87</v>
      </c>
      <c r="C107" s="39" t="s">
        <v>105</v>
      </c>
      <c r="D107" s="40">
        <v>100</v>
      </c>
    </row>
    <row r="108" spans="1:6" s="41" customFormat="1" x14ac:dyDescent="0.25">
      <c r="A108" s="37">
        <v>44607</v>
      </c>
      <c r="B108" s="38" t="s">
        <v>87</v>
      </c>
      <c r="C108" s="39" t="s">
        <v>106</v>
      </c>
      <c r="D108" s="40">
        <v>150</v>
      </c>
    </row>
    <row r="109" spans="1:6" x14ac:dyDescent="0.25">
      <c r="A109" s="37">
        <v>44614</v>
      </c>
      <c r="B109" s="38" t="s">
        <v>87</v>
      </c>
      <c r="C109" s="39" t="s">
        <v>104</v>
      </c>
      <c r="D109" s="40">
        <v>200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450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44603</v>
      </c>
      <c r="B123" s="5">
        <v>2782</v>
      </c>
      <c r="C123" s="3" t="s">
        <v>90</v>
      </c>
      <c r="D123" s="4">
        <v>19.989999999999998</v>
      </c>
      <c r="E123" s="15"/>
      <c r="F123" s="15"/>
    </row>
    <row r="124" spans="1:6" ht="14.25" customHeight="1" x14ac:dyDescent="0.25">
      <c r="A124" s="1">
        <v>44603</v>
      </c>
      <c r="B124" s="5">
        <v>2783</v>
      </c>
      <c r="C124" s="3" t="s">
        <v>91</v>
      </c>
      <c r="D124" s="4">
        <v>11.6</v>
      </c>
      <c r="E124" s="15"/>
      <c r="F124" s="15"/>
    </row>
    <row r="125" spans="1:6" ht="14.25" customHeight="1" x14ac:dyDescent="0.25">
      <c r="A125" s="1">
        <v>44620</v>
      </c>
      <c r="B125" s="5">
        <v>2784</v>
      </c>
      <c r="C125" s="3" t="s">
        <v>108</v>
      </c>
      <c r="D125" s="4">
        <v>267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298.58999999999997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44593</v>
      </c>
      <c r="C143" s="3" t="s">
        <v>13</v>
      </c>
      <c r="D143" s="28">
        <f>SUM(JAN!D146)</f>
        <v>1942.87</v>
      </c>
    </row>
    <row r="144" spans="1:6" x14ac:dyDescent="0.25">
      <c r="A144" s="1" t="s">
        <v>49</v>
      </c>
      <c r="C144" s="3" t="s">
        <v>5</v>
      </c>
      <c r="D144" s="4">
        <f>SUM(D117)</f>
        <v>450</v>
      </c>
    </row>
    <row r="145" spans="1:6" x14ac:dyDescent="0.25">
      <c r="C145" s="3" t="s">
        <v>9</v>
      </c>
      <c r="D145" s="4">
        <f>SUM(-D138)</f>
        <v>-298.58999999999997</v>
      </c>
    </row>
    <row r="146" spans="1:6" x14ac:dyDescent="0.25">
      <c r="A146" s="1">
        <v>44620</v>
      </c>
      <c r="C146" s="3" t="s">
        <v>14</v>
      </c>
      <c r="D146" s="4">
        <f>SUM(D143:D145)</f>
        <v>2094.2799999999997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23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>
        <v>44593</v>
      </c>
      <c r="B157" s="48" t="s">
        <v>74</v>
      </c>
      <c r="C157" s="49" t="s">
        <v>92</v>
      </c>
      <c r="D157" s="4">
        <v>315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315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106">
        <v>44595</v>
      </c>
      <c r="B172" s="107">
        <v>144</v>
      </c>
      <c r="C172" s="108" t="s">
        <v>81</v>
      </c>
      <c r="D172" s="109">
        <v>675</v>
      </c>
      <c r="E172" s="15"/>
      <c r="F172" s="15"/>
    </row>
    <row r="173" spans="1:6" x14ac:dyDescent="0.25">
      <c r="A173" s="106">
        <v>44603</v>
      </c>
      <c r="B173" s="107">
        <v>145</v>
      </c>
      <c r="C173" s="108" t="s">
        <v>93</v>
      </c>
      <c r="D173" s="109">
        <v>11.89</v>
      </c>
      <c r="E173" s="15"/>
      <c r="F173" s="15"/>
    </row>
    <row r="174" spans="1:6" x14ac:dyDescent="0.25">
      <c r="A174" s="106"/>
      <c r="B174" s="107"/>
      <c r="C174" s="108"/>
      <c r="D174" s="109">
        <v>0</v>
      </c>
      <c r="E174" s="15"/>
      <c r="F174" s="15"/>
    </row>
    <row r="175" spans="1:6" x14ac:dyDescent="0.25">
      <c r="A175" s="106"/>
      <c r="B175" s="107"/>
      <c r="C175" s="108"/>
      <c r="D175" s="109">
        <v>0</v>
      </c>
      <c r="E175" s="15"/>
      <c r="F175" s="15"/>
    </row>
    <row r="176" spans="1:6" x14ac:dyDescent="0.25">
      <c r="A176" s="106"/>
      <c r="B176" s="107"/>
      <c r="C176" s="110"/>
      <c r="D176" s="109">
        <v>0</v>
      </c>
      <c r="E176" s="15"/>
      <c r="F176" s="15"/>
    </row>
    <row r="177" spans="1:6" x14ac:dyDescent="0.25">
      <c r="A177" s="106"/>
      <c r="B177" s="107"/>
      <c r="C177" s="110"/>
      <c r="D177" s="109">
        <v>0</v>
      </c>
      <c r="E177" s="15"/>
      <c r="F177" s="15"/>
    </row>
    <row r="178" spans="1:6" x14ac:dyDescent="0.25">
      <c r="A178" s="106"/>
      <c r="B178" s="107"/>
      <c r="C178" s="110"/>
      <c r="D178" s="109">
        <v>0</v>
      </c>
      <c r="E178" s="15"/>
      <c r="F178" s="15"/>
    </row>
    <row r="179" spans="1:6" x14ac:dyDescent="0.25">
      <c r="A179" s="106"/>
      <c r="B179" s="107"/>
      <c r="C179" s="110"/>
      <c r="D179" s="109">
        <v>0</v>
      </c>
      <c r="E179" s="15"/>
      <c r="F179" s="15"/>
    </row>
    <row r="180" spans="1:6" x14ac:dyDescent="0.25">
      <c r="A180" s="106"/>
      <c r="B180" s="107"/>
      <c r="C180" s="110"/>
      <c r="D180" s="109">
        <v>0</v>
      </c>
    </row>
    <row r="181" spans="1:6" x14ac:dyDescent="0.25">
      <c r="A181" s="111"/>
      <c r="B181" s="112"/>
      <c r="C181" s="110"/>
      <c r="D181" s="109">
        <v>0</v>
      </c>
    </row>
    <row r="182" spans="1:6" x14ac:dyDescent="0.25">
      <c r="A182" s="111"/>
      <c r="B182" s="113"/>
      <c r="C182" s="110"/>
      <c r="D182" s="109">
        <v>0</v>
      </c>
    </row>
    <row r="183" spans="1:6" x14ac:dyDescent="0.25">
      <c r="A183" s="111"/>
      <c r="B183" s="113"/>
      <c r="C183" s="110"/>
      <c r="D183" s="109">
        <v>0</v>
      </c>
    </row>
    <row r="184" spans="1:6" x14ac:dyDescent="0.25">
      <c r="A184" s="114"/>
      <c r="B184" s="115"/>
      <c r="C184" s="116"/>
      <c r="D184" s="117">
        <v>0</v>
      </c>
    </row>
    <row r="185" spans="1:6" x14ac:dyDescent="0.25">
      <c r="C185" s="53" t="s">
        <v>11</v>
      </c>
      <c r="D185" s="4">
        <f>SUM(D172:D184)</f>
        <v>686.89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44593</v>
      </c>
      <c r="C190" s="3" t="s">
        <v>13</v>
      </c>
      <c r="D190" s="28">
        <f>SUM(JAN!D193)</f>
        <v>1636.79</v>
      </c>
    </row>
    <row r="191" spans="1:6" x14ac:dyDescent="0.25">
      <c r="A191" s="1" t="s">
        <v>49</v>
      </c>
      <c r="C191" s="3" t="s">
        <v>5</v>
      </c>
      <c r="D191" s="4">
        <f>SUM(D166)</f>
        <v>315</v>
      </c>
    </row>
    <row r="192" spans="1:6" x14ac:dyDescent="0.25">
      <c r="C192" s="3" t="s">
        <v>9</v>
      </c>
      <c r="D192" s="4">
        <f>SUM(-D185)</f>
        <v>-686.89</v>
      </c>
    </row>
    <row r="193" spans="1:6" x14ac:dyDescent="0.25">
      <c r="A193" s="1">
        <v>44620</v>
      </c>
      <c r="C193" s="3" t="s">
        <v>14</v>
      </c>
      <c r="D193" s="4">
        <f>SUM(D190:D192)</f>
        <v>1264.9000000000001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12" ht="14.25" customHeight="1" x14ac:dyDescent="0.25">
      <c r="B2" s="124"/>
      <c r="C2" s="124"/>
      <c r="D2" s="126" t="s">
        <v>2</v>
      </c>
      <c r="E2" s="126"/>
      <c r="F2" s="126"/>
      <c r="G2" s="6"/>
    </row>
    <row r="3" spans="1:12" ht="15.75" x14ac:dyDescent="0.25">
      <c r="B3" s="124"/>
      <c r="C3" s="124"/>
      <c r="D3" s="7" t="s">
        <v>47</v>
      </c>
      <c r="E3" s="127">
        <f>SUM('DATA ENTRY'!C4)</f>
        <v>2022</v>
      </c>
      <c r="F3" s="12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12" ht="14.25" customHeight="1" x14ac:dyDescent="0.5">
      <c r="A6" s="128"/>
      <c r="B6" s="128"/>
      <c r="C6" s="128"/>
      <c r="D6" s="128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3" t="s">
        <v>5</v>
      </c>
      <c r="B8" s="123"/>
      <c r="C8" s="123"/>
      <c r="D8" s="123"/>
      <c r="E8" s="123"/>
      <c r="F8" s="123"/>
      <c r="G8" s="15"/>
    </row>
    <row r="9" spans="1:12" x14ac:dyDescent="0.25">
      <c r="A9" s="123"/>
      <c r="B9" s="123"/>
      <c r="C9" s="123"/>
      <c r="D9" s="123"/>
      <c r="E9" s="123"/>
      <c r="F9" s="123"/>
    </row>
    <row r="10" spans="1:12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12" ht="15" customHeight="1" x14ac:dyDescent="0.25">
      <c r="A11" s="1">
        <v>44621</v>
      </c>
      <c r="B11" s="2" t="s">
        <v>68</v>
      </c>
      <c r="C11" s="3" t="s">
        <v>98</v>
      </c>
      <c r="D11" s="4">
        <v>30</v>
      </c>
    </row>
    <row r="12" spans="1:12" x14ac:dyDescent="0.25">
      <c r="A12" s="1">
        <v>44631</v>
      </c>
      <c r="B12" s="2" t="s">
        <v>68</v>
      </c>
      <c r="C12" s="58" t="s">
        <v>99</v>
      </c>
      <c r="D12" s="4">
        <v>16</v>
      </c>
    </row>
    <row r="13" spans="1:12" x14ac:dyDescent="0.25">
      <c r="A13" s="1">
        <v>44631</v>
      </c>
      <c r="B13" s="5" t="s">
        <v>68</v>
      </c>
      <c r="C13" s="3" t="s">
        <v>100</v>
      </c>
      <c r="D13" s="4">
        <v>10</v>
      </c>
    </row>
    <row r="14" spans="1:12" x14ac:dyDescent="0.25">
      <c r="A14" s="1">
        <v>44631</v>
      </c>
      <c r="B14" s="18" t="s">
        <v>68</v>
      </c>
      <c r="C14" s="3" t="s">
        <v>101</v>
      </c>
      <c r="D14" s="4">
        <v>4</v>
      </c>
    </row>
    <row r="15" spans="1:12" x14ac:dyDescent="0.25">
      <c r="A15" s="1">
        <v>44631</v>
      </c>
      <c r="B15" s="2" t="s">
        <v>68</v>
      </c>
      <c r="C15" s="3" t="s">
        <v>102</v>
      </c>
      <c r="D15" s="4">
        <v>30</v>
      </c>
      <c r="H15" s="1"/>
      <c r="I15" s="19"/>
    </row>
    <row r="16" spans="1:12" x14ac:dyDescent="0.25">
      <c r="A16" s="1">
        <v>44636</v>
      </c>
      <c r="B16" s="2" t="s">
        <v>68</v>
      </c>
      <c r="C16" s="3" t="s">
        <v>103</v>
      </c>
      <c r="D16" s="4">
        <v>28</v>
      </c>
      <c r="H16" s="1"/>
      <c r="I16" s="20"/>
      <c r="J16" s="19"/>
      <c r="K16" s="3"/>
      <c r="L16" s="4"/>
    </row>
    <row r="17" spans="1:12" x14ac:dyDescent="0.25">
      <c r="A17" s="1">
        <v>44650</v>
      </c>
      <c r="B17" s="2" t="s">
        <v>68</v>
      </c>
      <c r="C17" s="3" t="s">
        <v>111</v>
      </c>
      <c r="D17" s="4">
        <v>38</v>
      </c>
      <c r="H17" s="1"/>
      <c r="I17" s="20"/>
      <c r="J17" s="19"/>
      <c r="K17" s="3"/>
      <c r="L17" s="4"/>
    </row>
    <row r="18" spans="1:12" x14ac:dyDescent="0.25">
      <c r="A18" s="1">
        <v>44650</v>
      </c>
      <c r="B18" s="2" t="s">
        <v>68</v>
      </c>
      <c r="C18" s="3" t="s">
        <v>112</v>
      </c>
      <c r="D18" s="4">
        <v>26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182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44621</v>
      </c>
      <c r="B41" s="5"/>
      <c r="C41" s="3" t="s">
        <v>13</v>
      </c>
      <c r="D41" s="63">
        <f>SUM(FEB!D44)</f>
        <v>8006.13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182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44651</v>
      </c>
      <c r="C44" s="3" t="s">
        <v>14</v>
      </c>
      <c r="D44" s="4">
        <f>SUM(D41:D43)</f>
        <v>8188.13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47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43525</v>
      </c>
      <c r="C60" s="3" t="s">
        <v>16</v>
      </c>
      <c r="D60" s="4">
        <v>0.09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0.09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43525</v>
      </c>
      <c r="C72" s="3" t="s">
        <v>18</v>
      </c>
      <c r="D72" s="63">
        <f>SUM(FEB!D75)</f>
        <v>2064.75</v>
      </c>
    </row>
    <row r="73" spans="1:6" x14ac:dyDescent="0.25">
      <c r="A73" s="1" t="s">
        <v>49</v>
      </c>
      <c r="C73" s="3" t="s">
        <v>5</v>
      </c>
      <c r="D73" s="4">
        <f>SUM(D62)</f>
        <v>0.09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43555</v>
      </c>
      <c r="C75" s="3" t="s">
        <v>19</v>
      </c>
      <c r="D75" s="4">
        <f>SUM(D72:D74)</f>
        <v>2064.84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47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44631</v>
      </c>
      <c r="B107" s="38" t="s">
        <v>74</v>
      </c>
      <c r="C107" s="39" t="s">
        <v>107</v>
      </c>
      <c r="D107" s="40">
        <v>3</v>
      </c>
    </row>
    <row r="108" spans="1:6" s="41" customFormat="1" x14ac:dyDescent="0.25">
      <c r="A108" s="37">
        <v>44631</v>
      </c>
      <c r="B108" s="38" t="s">
        <v>74</v>
      </c>
      <c r="C108" s="39" t="s">
        <v>127</v>
      </c>
      <c r="D108" s="40">
        <v>8.4</v>
      </c>
    </row>
    <row r="109" spans="1:6" x14ac:dyDescent="0.25">
      <c r="A109" s="37">
        <v>44650</v>
      </c>
      <c r="B109" s="38" t="s">
        <v>87</v>
      </c>
      <c r="C109" s="39" t="s">
        <v>113</v>
      </c>
      <c r="D109" s="40">
        <v>100</v>
      </c>
      <c r="E109" s="15"/>
      <c r="F109" s="15"/>
    </row>
    <row r="110" spans="1:6" x14ac:dyDescent="0.25">
      <c r="A110" s="18">
        <v>44650</v>
      </c>
      <c r="B110" s="42" t="s">
        <v>87</v>
      </c>
      <c r="C110" s="34" t="s">
        <v>114</v>
      </c>
      <c r="D110" s="28">
        <v>100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211.4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44630</v>
      </c>
      <c r="B123" s="5">
        <v>2785</v>
      </c>
      <c r="C123" s="3" t="s">
        <v>128</v>
      </c>
      <c r="D123" s="4">
        <v>30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30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43525</v>
      </c>
      <c r="C143" s="3" t="s">
        <v>13</v>
      </c>
      <c r="D143" s="28">
        <f>SUM(FEB!D146)</f>
        <v>2094.2799999999997</v>
      </c>
    </row>
    <row r="144" spans="1:6" x14ac:dyDescent="0.25">
      <c r="A144" s="1" t="s">
        <v>49</v>
      </c>
      <c r="C144" s="3" t="s">
        <v>5</v>
      </c>
      <c r="D144" s="4">
        <f>SUM(D117)</f>
        <v>211.4</v>
      </c>
    </row>
    <row r="145" spans="1:6" x14ac:dyDescent="0.25">
      <c r="C145" s="3" t="s">
        <v>9</v>
      </c>
      <c r="D145" s="4">
        <f>SUM(-D138)</f>
        <v>-30</v>
      </c>
    </row>
    <row r="146" spans="1:6" x14ac:dyDescent="0.25">
      <c r="A146" s="1">
        <v>43555</v>
      </c>
      <c r="C146" s="3" t="s">
        <v>14</v>
      </c>
      <c r="D146" s="4">
        <f>SUM(D143:D145)</f>
        <v>2275.6799999999998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47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>
        <v>44651</v>
      </c>
      <c r="B172" s="55">
        <v>146</v>
      </c>
      <c r="C172" s="56" t="s">
        <v>110</v>
      </c>
      <c r="D172" s="4">
        <v>48.87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48.87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43525</v>
      </c>
      <c r="C190" s="3" t="s">
        <v>13</v>
      </c>
      <c r="D190" s="28">
        <f>SUM(FEB!D193)</f>
        <v>1264.9000000000001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-48.87</v>
      </c>
    </row>
    <row r="193" spans="1:6" x14ac:dyDescent="0.25">
      <c r="A193" s="1">
        <v>43555</v>
      </c>
      <c r="C193" s="3" t="s">
        <v>14</v>
      </c>
      <c r="D193" s="4">
        <f>SUM(D190:D192)</f>
        <v>1216.0300000000002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12" ht="14.25" customHeight="1" x14ac:dyDescent="0.25">
      <c r="B2" s="124"/>
      <c r="C2" s="124"/>
      <c r="D2" s="126" t="s">
        <v>2</v>
      </c>
      <c r="E2" s="126"/>
      <c r="F2" s="126"/>
      <c r="G2" s="6"/>
    </row>
    <row r="3" spans="1:12" ht="15.75" x14ac:dyDescent="0.25">
      <c r="B3" s="124"/>
      <c r="C3" s="124"/>
      <c r="D3" s="7" t="s">
        <v>57</v>
      </c>
      <c r="E3" s="127">
        <f>SUM('DATA ENTRY'!C4)</f>
        <v>2022</v>
      </c>
      <c r="F3" s="12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12" ht="14.25" customHeight="1" x14ac:dyDescent="0.5">
      <c r="A6" s="128"/>
      <c r="B6" s="128"/>
      <c r="C6" s="128"/>
      <c r="D6" s="128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3" t="s">
        <v>5</v>
      </c>
      <c r="B8" s="123"/>
      <c r="C8" s="123"/>
      <c r="D8" s="123"/>
      <c r="E8" s="123"/>
      <c r="F8" s="123"/>
      <c r="G8" s="15"/>
    </row>
    <row r="9" spans="1:12" x14ac:dyDescent="0.25">
      <c r="A9" s="123"/>
      <c r="B9" s="123"/>
      <c r="C9" s="123"/>
      <c r="D9" s="123"/>
      <c r="E9" s="123"/>
      <c r="F9" s="123"/>
    </row>
    <row r="10" spans="1:12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12" ht="15" customHeight="1" x14ac:dyDescent="0.25">
      <c r="A11" s="1">
        <v>44657</v>
      </c>
      <c r="B11" s="2" t="s">
        <v>129</v>
      </c>
      <c r="C11" s="3" t="s">
        <v>130</v>
      </c>
      <c r="D11" s="4">
        <v>20</v>
      </c>
    </row>
    <row r="12" spans="1:12" x14ac:dyDescent="0.25">
      <c r="A12" s="1">
        <v>44657</v>
      </c>
      <c r="B12" s="2" t="s">
        <v>68</v>
      </c>
      <c r="C12" s="58" t="s">
        <v>131</v>
      </c>
      <c r="D12" s="4">
        <v>28</v>
      </c>
    </row>
    <row r="13" spans="1:12" x14ac:dyDescent="0.25">
      <c r="A13" s="1">
        <v>44666</v>
      </c>
      <c r="B13" s="5" t="s">
        <v>68</v>
      </c>
      <c r="C13" s="3" t="s">
        <v>132</v>
      </c>
      <c r="D13" s="4">
        <v>28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76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44679</v>
      </c>
      <c r="B27" s="5">
        <v>192</v>
      </c>
      <c r="C27" s="3" t="s">
        <v>181</v>
      </c>
      <c r="D27" s="4">
        <v>50</v>
      </c>
      <c r="E27" s="15"/>
      <c r="F27" s="15"/>
      <c r="I27" s="20"/>
      <c r="J27" s="19"/>
      <c r="K27" s="3"/>
      <c r="L27" s="4"/>
    </row>
    <row r="28" spans="1:12" x14ac:dyDescent="0.25">
      <c r="A28" s="1">
        <v>44679</v>
      </c>
      <c r="B28" s="5">
        <v>193</v>
      </c>
      <c r="C28" s="3" t="s">
        <v>182</v>
      </c>
      <c r="D28" s="4">
        <v>50</v>
      </c>
      <c r="E28" s="15"/>
      <c r="F28" s="15"/>
      <c r="I28" s="20"/>
      <c r="J28" s="19"/>
      <c r="K28" s="3"/>
      <c r="L28" s="4"/>
    </row>
    <row r="29" spans="1:12" x14ac:dyDescent="0.25">
      <c r="A29" s="1">
        <v>44679</v>
      </c>
      <c r="B29" s="5">
        <v>194</v>
      </c>
      <c r="C29" s="3" t="s">
        <v>168</v>
      </c>
      <c r="D29" s="4">
        <v>39.6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C32" s="131" t="s">
        <v>165</v>
      </c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C33" s="131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C34" s="131"/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139.6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44652</v>
      </c>
      <c r="B41" s="5"/>
      <c r="C41" s="3" t="s">
        <v>13</v>
      </c>
      <c r="D41" s="63">
        <f>SUM(MAR!D44)</f>
        <v>8188.13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76</v>
      </c>
    </row>
    <row r="43" spans="1:12" x14ac:dyDescent="0.25">
      <c r="B43" s="5"/>
      <c r="C43" s="3" t="s">
        <v>9</v>
      </c>
      <c r="D43" s="28">
        <f>SUM(-D37)</f>
        <v>-139.6</v>
      </c>
    </row>
    <row r="44" spans="1:12" x14ac:dyDescent="0.25">
      <c r="A44" s="1">
        <v>44681</v>
      </c>
      <c r="C44" s="3" t="s">
        <v>14</v>
      </c>
      <c r="D44" s="4">
        <f>SUM(D41:D43)</f>
        <v>8124.5300000000007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57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43556</v>
      </c>
      <c r="C60" s="3" t="s">
        <v>16</v>
      </c>
      <c r="D60" s="4">
        <v>0.08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0.08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43556</v>
      </c>
      <c r="C72" s="3" t="s">
        <v>18</v>
      </c>
      <c r="D72" s="63">
        <f>SUM(MAR!D75)</f>
        <v>2064.84</v>
      </c>
    </row>
    <row r="73" spans="1:6" x14ac:dyDescent="0.25">
      <c r="A73" s="1" t="s">
        <v>49</v>
      </c>
      <c r="C73" s="3" t="s">
        <v>5</v>
      </c>
      <c r="D73" s="4">
        <f>SUM(D62)</f>
        <v>0.08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43585</v>
      </c>
      <c r="C75" s="3" t="s">
        <v>19</v>
      </c>
      <c r="D75" s="4">
        <f>SUM(D72:D74)</f>
        <v>2064.92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57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44659</v>
      </c>
      <c r="B107" s="38" t="s">
        <v>87</v>
      </c>
      <c r="C107" s="39" t="s">
        <v>142</v>
      </c>
      <c r="D107" s="40">
        <v>100</v>
      </c>
    </row>
    <row r="108" spans="1:6" s="41" customFormat="1" x14ac:dyDescent="0.25">
      <c r="A108" s="37">
        <v>44666</v>
      </c>
      <c r="B108" s="38" t="s">
        <v>87</v>
      </c>
      <c r="C108" s="39" t="s">
        <v>143</v>
      </c>
      <c r="D108" s="40">
        <v>200</v>
      </c>
    </row>
    <row r="109" spans="1:6" x14ac:dyDescent="0.25">
      <c r="A109" s="37">
        <v>44666</v>
      </c>
      <c r="B109" s="38" t="s">
        <v>87</v>
      </c>
      <c r="C109" s="39" t="s">
        <v>144</v>
      </c>
      <c r="D109" s="40">
        <v>100</v>
      </c>
      <c r="E109" s="15"/>
      <c r="F109" s="15"/>
    </row>
    <row r="110" spans="1:6" x14ac:dyDescent="0.25">
      <c r="A110" s="18">
        <v>44681</v>
      </c>
      <c r="B110" s="42" t="s">
        <v>74</v>
      </c>
      <c r="C110" s="34" t="s">
        <v>185</v>
      </c>
      <c r="D110" s="28">
        <v>30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430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44656</v>
      </c>
      <c r="B123" s="5">
        <v>2786</v>
      </c>
      <c r="C123" s="3" t="s">
        <v>109</v>
      </c>
      <c r="D123" s="4">
        <v>23.2</v>
      </c>
      <c r="E123" s="15"/>
      <c r="F123" s="15"/>
    </row>
    <row r="124" spans="1:6" ht="14.25" customHeight="1" x14ac:dyDescent="0.25">
      <c r="A124" s="1">
        <v>44656</v>
      </c>
      <c r="B124" s="5">
        <v>2787</v>
      </c>
      <c r="C124" s="3" t="s">
        <v>115</v>
      </c>
      <c r="D124" s="4">
        <v>98</v>
      </c>
      <c r="E124" s="15"/>
      <c r="F124" s="15"/>
    </row>
    <row r="125" spans="1:6" ht="14.25" customHeight="1" x14ac:dyDescent="0.25">
      <c r="A125" s="1">
        <v>44656</v>
      </c>
      <c r="B125" s="5">
        <v>2788</v>
      </c>
      <c r="C125" s="3" t="s">
        <v>116</v>
      </c>
      <c r="D125" s="4">
        <v>120</v>
      </c>
      <c r="E125" s="15"/>
      <c r="F125" s="15"/>
    </row>
    <row r="126" spans="1:6" ht="14.25" customHeight="1" x14ac:dyDescent="0.25">
      <c r="A126" s="1">
        <v>44656</v>
      </c>
      <c r="B126" s="5">
        <v>2789</v>
      </c>
      <c r="C126" s="3" t="s">
        <v>117</v>
      </c>
      <c r="D126" s="4">
        <v>50</v>
      </c>
      <c r="E126" s="15"/>
      <c r="F126" s="15"/>
    </row>
    <row r="127" spans="1:6" ht="14.25" customHeight="1" x14ac:dyDescent="0.25">
      <c r="A127" s="1">
        <v>44656</v>
      </c>
      <c r="B127" s="5">
        <v>2790</v>
      </c>
      <c r="C127" s="3" t="s">
        <v>118</v>
      </c>
      <c r="D127" s="4">
        <v>78</v>
      </c>
      <c r="E127" s="15"/>
      <c r="F127" s="15"/>
    </row>
    <row r="128" spans="1:6" ht="14.25" customHeight="1" x14ac:dyDescent="0.25">
      <c r="A128" s="1">
        <v>44656</v>
      </c>
      <c r="B128" s="5">
        <v>2791</v>
      </c>
      <c r="C128" s="3" t="s">
        <v>119</v>
      </c>
      <c r="D128" s="4">
        <v>58</v>
      </c>
      <c r="E128" s="15"/>
      <c r="F128" s="15"/>
    </row>
    <row r="129" spans="1:6" x14ac:dyDescent="0.25">
      <c r="A129" s="1">
        <v>44656</v>
      </c>
      <c r="B129" s="5">
        <v>2792</v>
      </c>
      <c r="C129" s="3" t="s">
        <v>120</v>
      </c>
      <c r="D129" s="4">
        <v>50</v>
      </c>
      <c r="E129" s="15"/>
      <c r="F129" s="15"/>
    </row>
    <row r="130" spans="1:6" x14ac:dyDescent="0.25">
      <c r="A130" s="1">
        <v>44656</v>
      </c>
      <c r="B130" s="5">
        <v>2793</v>
      </c>
      <c r="C130" s="3" t="s">
        <v>121</v>
      </c>
      <c r="D130" s="4">
        <v>58</v>
      </c>
      <c r="E130" s="15"/>
      <c r="F130" s="15"/>
    </row>
    <row r="131" spans="1:6" x14ac:dyDescent="0.25">
      <c r="A131" s="1">
        <v>44656</v>
      </c>
      <c r="B131" s="5">
        <v>2794</v>
      </c>
      <c r="C131" s="3" t="s">
        <v>122</v>
      </c>
      <c r="D131" s="4">
        <v>50</v>
      </c>
      <c r="E131" s="15"/>
      <c r="F131" s="15"/>
    </row>
    <row r="132" spans="1:6" x14ac:dyDescent="0.25">
      <c r="A132" s="1">
        <v>44656</v>
      </c>
      <c r="B132" s="5">
        <v>2795</v>
      </c>
      <c r="C132" s="3" t="s">
        <v>123</v>
      </c>
      <c r="D132" s="4">
        <v>50</v>
      </c>
      <c r="E132" s="15"/>
      <c r="F132" s="15"/>
    </row>
    <row r="133" spans="1:6" x14ac:dyDescent="0.25">
      <c r="A133" s="1">
        <v>44656</v>
      </c>
      <c r="B133" s="5">
        <v>2796</v>
      </c>
      <c r="C133" s="3" t="s">
        <v>124</v>
      </c>
      <c r="D133" s="4">
        <v>50</v>
      </c>
      <c r="E133" s="15"/>
      <c r="F133" s="15"/>
    </row>
    <row r="134" spans="1:6" ht="14.25" customHeight="1" x14ac:dyDescent="0.25">
      <c r="A134" s="1">
        <v>44656</v>
      </c>
      <c r="B134" s="5">
        <v>2797</v>
      </c>
      <c r="C134" s="3" t="s">
        <v>125</v>
      </c>
      <c r="D134" s="4">
        <v>50</v>
      </c>
    </row>
    <row r="135" spans="1:6" ht="14.25" customHeight="1" x14ac:dyDescent="0.25">
      <c r="A135" s="1">
        <v>44656</v>
      </c>
      <c r="B135" s="5">
        <v>2798</v>
      </c>
      <c r="C135" s="3" t="s">
        <v>166</v>
      </c>
      <c r="D135" s="4">
        <v>50</v>
      </c>
    </row>
    <row r="136" spans="1:6" x14ac:dyDescent="0.25">
      <c r="A136" s="1">
        <v>44663</v>
      </c>
      <c r="B136" s="2" t="s">
        <v>139</v>
      </c>
      <c r="C136" s="3" t="s">
        <v>140</v>
      </c>
      <c r="D136" s="4">
        <v>50</v>
      </c>
    </row>
    <row r="137" spans="1:6" x14ac:dyDescent="0.25">
      <c r="A137" s="21">
        <v>44663</v>
      </c>
      <c r="B137" s="22" t="s">
        <v>141</v>
      </c>
      <c r="C137" s="23" t="s">
        <v>183</v>
      </c>
      <c r="D137" s="24">
        <v>50</v>
      </c>
    </row>
    <row r="138" spans="1:6" x14ac:dyDescent="0.25">
      <c r="C138" s="34" t="s">
        <v>11</v>
      </c>
      <c r="D138" s="4">
        <f>SUM(D123:D137)</f>
        <v>885.2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43556</v>
      </c>
      <c r="C143" s="3" t="s">
        <v>13</v>
      </c>
      <c r="D143" s="28">
        <f>SUM(MAR!D146)</f>
        <v>2275.6799999999998</v>
      </c>
    </row>
    <row r="144" spans="1:6" x14ac:dyDescent="0.25">
      <c r="A144" s="1" t="s">
        <v>49</v>
      </c>
      <c r="C144" s="3" t="s">
        <v>5</v>
      </c>
      <c r="D144" s="4">
        <f>SUM(D117)</f>
        <v>430</v>
      </c>
    </row>
    <row r="145" spans="1:6" x14ac:dyDescent="0.25">
      <c r="C145" s="3" t="s">
        <v>9</v>
      </c>
      <c r="D145" s="4">
        <f>SUM(-D138)</f>
        <v>-885.2</v>
      </c>
    </row>
    <row r="146" spans="1:6" x14ac:dyDescent="0.25">
      <c r="A146" s="1">
        <v>43585</v>
      </c>
      <c r="C146" s="3" t="s">
        <v>14</v>
      </c>
      <c r="D146" s="4">
        <f>SUM(D143:D145)</f>
        <v>1820.4799999999998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57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>
        <v>44671</v>
      </c>
      <c r="B172" s="55">
        <v>147</v>
      </c>
      <c r="C172" s="56" t="s">
        <v>148</v>
      </c>
      <c r="D172" s="4">
        <v>50</v>
      </c>
      <c r="E172" s="15"/>
      <c r="F172" s="15"/>
    </row>
    <row r="173" spans="1:6" x14ac:dyDescent="0.25">
      <c r="A173" s="54">
        <v>44671</v>
      </c>
      <c r="B173" s="55">
        <v>148</v>
      </c>
      <c r="C173" s="56" t="s">
        <v>149</v>
      </c>
      <c r="D173" s="4">
        <v>50</v>
      </c>
      <c r="E173" s="15"/>
      <c r="F173" s="15"/>
    </row>
    <row r="174" spans="1:6" x14ac:dyDescent="0.25">
      <c r="A174" s="54">
        <v>44671</v>
      </c>
      <c r="B174" s="55">
        <v>149</v>
      </c>
      <c r="C174" s="56" t="s">
        <v>186</v>
      </c>
      <c r="D174" s="4">
        <v>50</v>
      </c>
      <c r="E174" s="15"/>
      <c r="F174" s="15"/>
    </row>
    <row r="175" spans="1:6" x14ac:dyDescent="0.25">
      <c r="A175" s="54">
        <v>44671</v>
      </c>
      <c r="B175" s="55">
        <v>150</v>
      </c>
      <c r="C175" s="57" t="s">
        <v>150</v>
      </c>
      <c r="D175" s="28">
        <v>50</v>
      </c>
      <c r="E175" s="15"/>
      <c r="F175" s="15"/>
    </row>
    <row r="176" spans="1:6" x14ac:dyDescent="0.25">
      <c r="A176" s="54">
        <v>44671</v>
      </c>
      <c r="B176" s="55">
        <v>151</v>
      </c>
      <c r="C176" s="3" t="s">
        <v>151</v>
      </c>
      <c r="D176" s="4">
        <v>50</v>
      </c>
      <c r="E176" s="15"/>
      <c r="F176" s="15"/>
    </row>
    <row r="177" spans="1:6" x14ac:dyDescent="0.25">
      <c r="A177" s="54">
        <v>44671</v>
      </c>
      <c r="B177" s="55">
        <v>152</v>
      </c>
      <c r="C177" s="3" t="s">
        <v>152</v>
      </c>
      <c r="D177" s="4">
        <v>50</v>
      </c>
      <c r="E177" s="15"/>
      <c r="F177" s="15"/>
    </row>
    <row r="178" spans="1:6" x14ac:dyDescent="0.25">
      <c r="A178" s="54">
        <v>44671</v>
      </c>
      <c r="B178" s="55">
        <v>153</v>
      </c>
      <c r="C178" s="3" t="s">
        <v>153</v>
      </c>
      <c r="D178" s="4">
        <v>50</v>
      </c>
      <c r="E178" s="15"/>
      <c r="F178" s="15"/>
    </row>
    <row r="179" spans="1:6" x14ac:dyDescent="0.25">
      <c r="A179" s="54">
        <v>44671</v>
      </c>
      <c r="B179" s="55">
        <v>154</v>
      </c>
      <c r="C179" s="3" t="s">
        <v>154</v>
      </c>
      <c r="D179" s="4">
        <v>50</v>
      </c>
      <c r="E179" s="15"/>
      <c r="F179" s="15"/>
    </row>
    <row r="180" spans="1:6" x14ac:dyDescent="0.25">
      <c r="A180" s="54">
        <v>44671</v>
      </c>
      <c r="B180" s="55">
        <v>155</v>
      </c>
      <c r="C180" s="3" t="s">
        <v>155</v>
      </c>
      <c r="D180" s="4">
        <v>50</v>
      </c>
    </row>
    <row r="181" spans="1:6" x14ac:dyDescent="0.25">
      <c r="B181" s="5"/>
      <c r="C181" s="3" t="s">
        <v>169</v>
      </c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450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43556</v>
      </c>
      <c r="C190" s="3" t="s">
        <v>13</v>
      </c>
      <c r="D190" s="28">
        <f>SUM(MAR!D193)</f>
        <v>1216.0300000000002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-450</v>
      </c>
    </row>
    <row r="193" spans="1:6" x14ac:dyDescent="0.25">
      <c r="A193" s="1">
        <v>43585</v>
      </c>
      <c r="C193" s="3" t="s">
        <v>14</v>
      </c>
      <c r="D193" s="4">
        <f>SUM(D190:D192)</f>
        <v>766.0300000000002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8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C32:C34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12" ht="14.25" customHeight="1" x14ac:dyDescent="0.25">
      <c r="B2" s="124"/>
      <c r="C2" s="124"/>
      <c r="D2" s="126" t="s">
        <v>2</v>
      </c>
      <c r="E2" s="126"/>
      <c r="F2" s="126"/>
      <c r="G2" s="6"/>
    </row>
    <row r="3" spans="1:12" ht="15.75" x14ac:dyDescent="0.25">
      <c r="B3" s="124"/>
      <c r="C3" s="124"/>
      <c r="D3" s="7" t="s">
        <v>58</v>
      </c>
      <c r="E3" s="127">
        <f>SUM('DATA ENTRY'!C4)</f>
        <v>2022</v>
      </c>
      <c r="F3" s="12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12" ht="14.25" customHeight="1" x14ac:dyDescent="0.5">
      <c r="A6" s="128"/>
      <c r="B6" s="128"/>
      <c r="C6" s="128"/>
      <c r="D6" s="128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3" t="s">
        <v>5</v>
      </c>
      <c r="B8" s="123"/>
      <c r="C8" s="123"/>
      <c r="D8" s="123"/>
      <c r="E8" s="123"/>
      <c r="F8" s="123"/>
      <c r="G8" s="15"/>
    </row>
    <row r="9" spans="1:12" x14ac:dyDescent="0.25">
      <c r="A9" s="123"/>
      <c r="B9" s="123"/>
      <c r="C9" s="123"/>
      <c r="D9" s="123"/>
      <c r="E9" s="123"/>
      <c r="F9" s="123"/>
    </row>
    <row r="10" spans="1:12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12" ht="15" customHeight="1" x14ac:dyDescent="0.25">
      <c r="A11" s="1">
        <v>44684</v>
      </c>
      <c r="B11" s="2" t="s">
        <v>71</v>
      </c>
      <c r="C11" s="3" t="s">
        <v>133</v>
      </c>
      <c r="D11" s="4">
        <v>14</v>
      </c>
    </row>
    <row r="12" spans="1:12" x14ac:dyDescent="0.25">
      <c r="A12" s="1">
        <v>44684</v>
      </c>
      <c r="B12" s="2" t="s">
        <v>68</v>
      </c>
      <c r="C12" s="58" t="s">
        <v>134</v>
      </c>
      <c r="D12" s="4">
        <v>18</v>
      </c>
    </row>
    <row r="13" spans="1:12" x14ac:dyDescent="0.25">
      <c r="A13" s="1">
        <v>44684</v>
      </c>
      <c r="B13" s="5" t="s">
        <v>68</v>
      </c>
      <c r="C13" s="3" t="s">
        <v>135</v>
      </c>
      <c r="D13" s="4">
        <v>24</v>
      </c>
    </row>
    <row r="14" spans="1:12" x14ac:dyDescent="0.25">
      <c r="A14" s="1">
        <v>44684</v>
      </c>
      <c r="B14" s="18" t="s">
        <v>68</v>
      </c>
      <c r="C14" s="3" t="s">
        <v>136</v>
      </c>
      <c r="D14" s="4">
        <v>12</v>
      </c>
    </row>
    <row r="15" spans="1:12" x14ac:dyDescent="0.25">
      <c r="A15" s="1">
        <v>44695</v>
      </c>
      <c r="B15" s="2" t="s">
        <v>68</v>
      </c>
      <c r="C15" s="3" t="s">
        <v>137</v>
      </c>
      <c r="D15" s="4">
        <v>30</v>
      </c>
      <c r="H15" s="1"/>
      <c r="I15" s="19"/>
    </row>
    <row r="16" spans="1:12" x14ac:dyDescent="0.25">
      <c r="A16" s="1">
        <v>44700</v>
      </c>
      <c r="B16" s="2" t="s">
        <v>68</v>
      </c>
      <c r="C16" s="3" t="s">
        <v>138</v>
      </c>
      <c r="D16" s="4">
        <v>16</v>
      </c>
      <c r="H16" s="1"/>
      <c r="I16" s="20"/>
      <c r="J16" s="19"/>
      <c r="K16" s="3"/>
      <c r="L16" s="4"/>
    </row>
    <row r="17" spans="1:12" x14ac:dyDescent="0.25">
      <c r="A17" s="1">
        <v>44708</v>
      </c>
      <c r="B17" s="2" t="s">
        <v>71</v>
      </c>
      <c r="C17" s="3" t="s">
        <v>156</v>
      </c>
      <c r="D17" s="4">
        <v>14</v>
      </c>
      <c r="H17" s="1"/>
      <c r="I17" s="20"/>
      <c r="J17" s="19"/>
      <c r="K17" s="3"/>
      <c r="L17" s="4"/>
    </row>
    <row r="18" spans="1:12" x14ac:dyDescent="0.25">
      <c r="A18" s="1">
        <v>44708</v>
      </c>
      <c r="B18" s="2" t="s">
        <v>71</v>
      </c>
      <c r="C18" s="3" t="s">
        <v>157</v>
      </c>
      <c r="D18" s="4">
        <v>12</v>
      </c>
      <c r="H18" s="1"/>
      <c r="I18" s="20"/>
      <c r="J18" s="19"/>
      <c r="K18" s="3"/>
      <c r="L18" s="4"/>
    </row>
    <row r="19" spans="1:12" x14ac:dyDescent="0.25">
      <c r="A19" s="1">
        <v>44708</v>
      </c>
      <c r="B19" s="2" t="s">
        <v>68</v>
      </c>
      <c r="C19" s="3" t="s">
        <v>158</v>
      </c>
      <c r="D19" s="4">
        <v>20</v>
      </c>
      <c r="H19" s="1"/>
      <c r="I19" s="20"/>
      <c r="J19" s="19"/>
      <c r="K19" s="3"/>
      <c r="L19" s="4"/>
    </row>
    <row r="20" spans="1:12" x14ac:dyDescent="0.25">
      <c r="A20" s="1">
        <v>44708</v>
      </c>
      <c r="B20" s="2" t="s">
        <v>68</v>
      </c>
      <c r="C20" s="3" t="s">
        <v>158</v>
      </c>
      <c r="D20" s="4">
        <v>28</v>
      </c>
      <c r="H20" s="1"/>
      <c r="I20" s="20"/>
      <c r="J20" s="19"/>
      <c r="K20" s="3"/>
      <c r="L20" s="4"/>
    </row>
    <row r="21" spans="1:12" x14ac:dyDescent="0.25">
      <c r="A21" s="1">
        <v>44709</v>
      </c>
      <c r="B21" s="2" t="s">
        <v>74</v>
      </c>
      <c r="C21" s="3" t="s">
        <v>167</v>
      </c>
      <c r="D21" s="4">
        <v>139.6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 t="s">
        <v>170</v>
      </c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327.60000000000002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44682</v>
      </c>
      <c r="B41" s="5"/>
      <c r="C41" s="3" t="s">
        <v>13</v>
      </c>
      <c r="D41" s="63">
        <f>SUM(APR!D44)</f>
        <v>8124.5300000000007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327.60000000000002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44712</v>
      </c>
      <c r="C44" s="3" t="s">
        <v>14</v>
      </c>
      <c r="D44" s="4">
        <f>SUM(D41:D43)</f>
        <v>8452.130000000001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58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43586</v>
      </c>
      <c r="C60" s="3" t="s">
        <v>16</v>
      </c>
      <c r="D60" s="4">
        <v>0.09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0.09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43586</v>
      </c>
      <c r="C72" s="3" t="s">
        <v>18</v>
      </c>
      <c r="D72" s="63">
        <f>SUM(APR!D75)</f>
        <v>2064.92</v>
      </c>
    </row>
    <row r="73" spans="1:6" x14ac:dyDescent="0.25">
      <c r="A73" s="1" t="s">
        <v>49</v>
      </c>
      <c r="C73" s="3" t="s">
        <v>5</v>
      </c>
      <c r="D73" s="4">
        <f>SUM(D62)</f>
        <v>0.09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43616</v>
      </c>
      <c r="C75" s="3" t="s">
        <v>19</v>
      </c>
      <c r="D75" s="4">
        <f>SUM(D72:D74)</f>
        <v>2065.0100000000002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58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44684</v>
      </c>
      <c r="B107" s="38" t="s">
        <v>74</v>
      </c>
      <c r="C107" s="39" t="s">
        <v>89</v>
      </c>
      <c r="D107" s="40">
        <v>15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44700</v>
      </c>
      <c r="B123" s="5">
        <v>2801</v>
      </c>
      <c r="C123" s="3" t="s">
        <v>171</v>
      </c>
      <c r="D123" s="4">
        <v>0</v>
      </c>
      <c r="E123" s="15"/>
      <c r="F123" s="15"/>
    </row>
    <row r="124" spans="1:6" ht="14.25" customHeight="1" x14ac:dyDescent="0.25">
      <c r="B124" s="5"/>
      <c r="C124" s="118" t="s">
        <v>172</v>
      </c>
      <c r="D124" s="4">
        <v>369.77</v>
      </c>
      <c r="E124" s="15"/>
      <c r="F124" s="15"/>
    </row>
    <row r="125" spans="1:6" ht="14.25" customHeight="1" x14ac:dyDescent="0.25">
      <c r="A125" s="1">
        <v>44705</v>
      </c>
      <c r="B125" s="5">
        <v>2802</v>
      </c>
      <c r="C125" s="3" t="s">
        <v>145</v>
      </c>
      <c r="D125" s="4">
        <v>139.6</v>
      </c>
      <c r="E125" s="15"/>
      <c r="F125" s="15"/>
    </row>
    <row r="126" spans="1:6" ht="14.25" customHeight="1" x14ac:dyDescent="0.25">
      <c r="A126" s="1">
        <v>44705</v>
      </c>
      <c r="B126" s="2" t="s">
        <v>146</v>
      </c>
      <c r="C126" s="3" t="s">
        <v>184</v>
      </c>
      <c r="D126" s="4">
        <v>60</v>
      </c>
      <c r="E126" s="15"/>
      <c r="F126" s="15"/>
    </row>
    <row r="127" spans="1:6" ht="14.25" customHeight="1" x14ac:dyDescent="0.25">
      <c r="A127" s="1">
        <v>44705</v>
      </c>
      <c r="B127" s="2" t="s">
        <v>147</v>
      </c>
      <c r="C127" s="3" t="s">
        <v>174</v>
      </c>
      <c r="D127" s="4">
        <v>60</v>
      </c>
      <c r="E127" s="15"/>
      <c r="F127" s="15"/>
    </row>
    <row r="128" spans="1:6" ht="14.25" customHeight="1" x14ac:dyDescent="0.25">
      <c r="A128" s="1">
        <v>44707</v>
      </c>
      <c r="B128" s="2" t="s">
        <v>162</v>
      </c>
      <c r="C128" s="3" t="s">
        <v>173</v>
      </c>
      <c r="D128" s="4">
        <v>8.64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638.01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43586</v>
      </c>
      <c r="C143" s="3" t="s">
        <v>13</v>
      </c>
      <c r="D143" s="28">
        <f>SUM(APR!D146)</f>
        <v>1820.4799999999998</v>
      </c>
    </row>
    <row r="144" spans="1:6" x14ac:dyDescent="0.25">
      <c r="A144" s="1" t="s">
        <v>49</v>
      </c>
      <c r="C144" s="3" t="s">
        <v>5</v>
      </c>
      <c r="D144" s="4">
        <f>SUM(D117)</f>
        <v>15</v>
      </c>
    </row>
    <row r="145" spans="1:6" x14ac:dyDescent="0.25">
      <c r="C145" s="3" t="s">
        <v>9</v>
      </c>
      <c r="D145" s="4">
        <f>SUM(-D138)</f>
        <v>-638.01</v>
      </c>
    </row>
    <row r="146" spans="1:6" x14ac:dyDescent="0.25">
      <c r="A146" s="1">
        <v>43616</v>
      </c>
      <c r="C146" s="3" t="s">
        <v>14</v>
      </c>
      <c r="D146" s="4">
        <f>SUM(D143:D145)</f>
        <v>1197.4699999999998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58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43586</v>
      </c>
      <c r="C190" s="3" t="s">
        <v>13</v>
      </c>
      <c r="D190" s="28">
        <f>SUM(APR!D193)</f>
        <v>766.0300000000002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43616</v>
      </c>
      <c r="C193" s="3" t="s">
        <v>14</v>
      </c>
      <c r="D193" s="4">
        <f>SUM(D190:D192)</f>
        <v>766.0300000000002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7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7" ht="14.25" customHeight="1" x14ac:dyDescent="0.25">
      <c r="B2" s="124"/>
      <c r="C2" s="124"/>
      <c r="D2" s="126" t="s">
        <v>2</v>
      </c>
      <c r="E2" s="126"/>
      <c r="F2" s="126"/>
      <c r="G2" s="6"/>
    </row>
    <row r="3" spans="1:7" ht="15.75" x14ac:dyDescent="0.25">
      <c r="B3" s="124"/>
      <c r="C3" s="124"/>
      <c r="D3" s="7" t="s">
        <v>48</v>
      </c>
      <c r="E3" s="127">
        <f>SUM('DATA ENTRY'!C4)</f>
        <v>2022</v>
      </c>
      <c r="F3" s="127"/>
    </row>
    <row r="4" spans="1:7" ht="14.25" customHeight="1" x14ac:dyDescent="0.25">
      <c r="B4" s="8"/>
      <c r="C4" s="9"/>
      <c r="D4" s="7"/>
      <c r="E4" s="10"/>
      <c r="F4" s="10"/>
    </row>
    <row r="5" spans="1:7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7" ht="14.25" customHeight="1" x14ac:dyDescent="0.5">
      <c r="A6" s="128"/>
      <c r="B6" s="128"/>
      <c r="C6" s="128"/>
      <c r="D6" s="128"/>
      <c r="E6" s="10"/>
      <c r="F6" s="10"/>
      <c r="G6" s="11"/>
    </row>
    <row r="7" spans="1:7" ht="14.25" customHeight="1" x14ac:dyDescent="0.5">
      <c r="A7" s="12"/>
      <c r="B7" s="13"/>
      <c r="C7" s="14"/>
      <c r="D7" s="13"/>
      <c r="E7" s="10"/>
      <c r="F7" s="10"/>
      <c r="G7" s="11"/>
    </row>
    <row r="8" spans="1:7" x14ac:dyDescent="0.25">
      <c r="A8" s="123" t="s">
        <v>5</v>
      </c>
      <c r="B8" s="123"/>
      <c r="C8" s="123"/>
      <c r="D8" s="123"/>
      <c r="E8" s="123"/>
      <c r="F8" s="123"/>
      <c r="G8" s="15"/>
    </row>
    <row r="9" spans="1:7" x14ac:dyDescent="0.25">
      <c r="A9" s="123"/>
      <c r="B9" s="123"/>
      <c r="C9" s="123"/>
      <c r="D9" s="123"/>
      <c r="E9" s="123"/>
      <c r="F9" s="123"/>
    </row>
    <row r="10" spans="1:7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7" s="41" customFormat="1" ht="15" customHeight="1" x14ac:dyDescent="0.25">
      <c r="A11" s="119">
        <v>44715</v>
      </c>
      <c r="B11" s="38" t="s">
        <v>68</v>
      </c>
      <c r="C11" s="39" t="s">
        <v>161</v>
      </c>
      <c r="D11" s="120">
        <v>38</v>
      </c>
    </row>
    <row r="12" spans="1:7" s="41" customFormat="1" ht="15" customHeight="1" x14ac:dyDescent="0.25">
      <c r="A12" s="119">
        <v>44721</v>
      </c>
      <c r="B12" s="38" t="s">
        <v>68</v>
      </c>
      <c r="C12" s="39" t="s">
        <v>159</v>
      </c>
      <c r="D12" s="120">
        <v>42</v>
      </c>
    </row>
    <row r="13" spans="1:7" s="41" customFormat="1" ht="15" customHeight="1" x14ac:dyDescent="0.25">
      <c r="A13" s="119">
        <v>44729</v>
      </c>
      <c r="B13" s="38" t="s">
        <v>68</v>
      </c>
      <c r="C13" s="39" t="s">
        <v>160</v>
      </c>
      <c r="D13" s="120">
        <v>30</v>
      </c>
    </row>
    <row r="14" spans="1:7" ht="15" customHeight="1" x14ac:dyDescent="0.25">
      <c r="A14" s="1">
        <v>44739</v>
      </c>
      <c r="B14" s="2" t="s">
        <v>68</v>
      </c>
      <c r="C14" s="3" t="s">
        <v>175</v>
      </c>
      <c r="D14" s="4">
        <v>22</v>
      </c>
    </row>
    <row r="15" spans="1:7" x14ac:dyDescent="0.25">
      <c r="A15" s="1">
        <v>44739</v>
      </c>
      <c r="B15" s="2" t="s">
        <v>74</v>
      </c>
      <c r="C15" s="58" t="s">
        <v>176</v>
      </c>
      <c r="D15" s="4">
        <v>40</v>
      </c>
    </row>
    <row r="16" spans="1:7" x14ac:dyDescent="0.25">
      <c r="A16" s="1">
        <v>44741</v>
      </c>
      <c r="B16" s="5" t="s">
        <v>71</v>
      </c>
      <c r="C16" s="3" t="s">
        <v>177</v>
      </c>
      <c r="D16" s="4">
        <v>12</v>
      </c>
    </row>
    <row r="17" spans="1:12" x14ac:dyDescent="0.25">
      <c r="A17" s="1">
        <v>44741</v>
      </c>
      <c r="B17" s="18" t="s">
        <v>71</v>
      </c>
      <c r="C17" s="3" t="s">
        <v>175</v>
      </c>
      <c r="D17" s="4">
        <v>8</v>
      </c>
    </row>
    <row r="18" spans="1:12" x14ac:dyDescent="0.25">
      <c r="A18" s="1">
        <v>44741</v>
      </c>
      <c r="B18" s="2" t="s">
        <v>68</v>
      </c>
      <c r="C18" s="3" t="s">
        <v>178</v>
      </c>
      <c r="D18" s="4">
        <v>44</v>
      </c>
      <c r="H18" s="1"/>
      <c r="I18" s="19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236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44713</v>
      </c>
      <c r="B41" s="5"/>
      <c r="C41" s="3" t="s">
        <v>13</v>
      </c>
      <c r="D41" s="63">
        <f>SUM(MAY!D44)</f>
        <v>8452.130000000001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236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44742</v>
      </c>
      <c r="C44" s="3" t="s">
        <v>14</v>
      </c>
      <c r="D44" s="4">
        <f>SUM(D41:D43)</f>
        <v>8688.130000000001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48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43617</v>
      </c>
      <c r="C60" s="3" t="s">
        <v>16</v>
      </c>
      <c r="D60" s="4">
        <v>0.08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0.08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43617</v>
      </c>
      <c r="C72" s="3" t="s">
        <v>18</v>
      </c>
      <c r="D72" s="63">
        <f>SUM(MAY!D75)</f>
        <v>2065.0100000000002</v>
      </c>
    </row>
    <row r="73" spans="1:6" x14ac:dyDescent="0.25">
      <c r="A73" s="1" t="s">
        <v>49</v>
      </c>
      <c r="C73" s="3" t="s">
        <v>5</v>
      </c>
      <c r="D73" s="4">
        <f>SUM(D62)</f>
        <v>0.08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43646</v>
      </c>
      <c r="C75" s="3" t="s">
        <v>19</v>
      </c>
      <c r="D75" s="4">
        <f>SUM(D72:D74)</f>
        <v>2065.09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48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44729</v>
      </c>
      <c r="B107" s="38" t="s">
        <v>87</v>
      </c>
      <c r="C107" s="39" t="s">
        <v>164</v>
      </c>
      <c r="D107" s="40">
        <v>250</v>
      </c>
    </row>
    <row r="108" spans="1:6" s="41" customFormat="1" x14ac:dyDescent="0.25">
      <c r="A108" s="37">
        <v>44739</v>
      </c>
      <c r="B108" s="38" t="s">
        <v>74</v>
      </c>
      <c r="C108" s="39" t="s">
        <v>89</v>
      </c>
      <c r="D108" s="40">
        <v>15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265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44724</v>
      </c>
      <c r="B123" s="5">
        <v>2806</v>
      </c>
      <c r="C123" s="3" t="s">
        <v>163</v>
      </c>
      <c r="D123" s="4">
        <v>8.64</v>
      </c>
      <c r="E123" s="15"/>
      <c r="F123" s="15"/>
    </row>
    <row r="124" spans="1:6" ht="14.25" customHeight="1" x14ac:dyDescent="0.25">
      <c r="A124" s="1">
        <v>44734</v>
      </c>
      <c r="B124" s="5">
        <v>2807</v>
      </c>
      <c r="C124" s="3" t="s">
        <v>179</v>
      </c>
      <c r="D124" s="4">
        <v>54.87</v>
      </c>
      <c r="E124" s="15"/>
      <c r="F124" s="15"/>
    </row>
    <row r="125" spans="1:6" ht="14.25" customHeight="1" x14ac:dyDescent="0.25">
      <c r="B125" s="5"/>
      <c r="C125" s="3" t="s">
        <v>187</v>
      </c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63.51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43617</v>
      </c>
      <c r="C143" s="3" t="s">
        <v>13</v>
      </c>
      <c r="D143" s="28">
        <f>SUM(MAY!D146)</f>
        <v>1197.4699999999998</v>
      </c>
    </row>
    <row r="144" spans="1:6" x14ac:dyDescent="0.25">
      <c r="A144" s="1" t="s">
        <v>49</v>
      </c>
      <c r="C144" s="3" t="s">
        <v>5</v>
      </c>
      <c r="D144" s="4">
        <f>SUM(D117)</f>
        <v>265</v>
      </c>
    </row>
    <row r="145" spans="1:6" x14ac:dyDescent="0.25">
      <c r="C145" s="3" t="s">
        <v>9</v>
      </c>
      <c r="D145" s="4">
        <f>SUM(-D138)</f>
        <v>-63.51</v>
      </c>
    </row>
    <row r="146" spans="1:6" x14ac:dyDescent="0.25">
      <c r="A146" s="1">
        <v>43646</v>
      </c>
      <c r="C146" s="3" t="s">
        <v>14</v>
      </c>
      <c r="D146" s="4">
        <f>SUM(D143:D145)</f>
        <v>1398.9599999999998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48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>
        <v>44729</v>
      </c>
      <c r="B157" s="48" t="s">
        <v>74</v>
      </c>
      <c r="C157" s="49" t="s">
        <v>180</v>
      </c>
      <c r="D157" s="4">
        <v>91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91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43617</v>
      </c>
      <c r="C190" s="3" t="s">
        <v>13</v>
      </c>
      <c r="D190" s="28">
        <f>SUM(MAY!D193)</f>
        <v>766.0300000000002</v>
      </c>
    </row>
    <row r="191" spans="1:6" x14ac:dyDescent="0.25">
      <c r="A191" s="1" t="s">
        <v>49</v>
      </c>
      <c r="C191" s="3" t="s">
        <v>5</v>
      </c>
      <c r="D191" s="4">
        <f>SUM(D166)</f>
        <v>91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43646</v>
      </c>
      <c r="C193" s="3" t="s">
        <v>14</v>
      </c>
      <c r="D193" s="4">
        <f>SUM(D190:D192)</f>
        <v>857.0300000000002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12" ht="14.25" customHeight="1" x14ac:dyDescent="0.25">
      <c r="B2" s="124"/>
      <c r="C2" s="124"/>
      <c r="D2" s="126" t="s">
        <v>2</v>
      </c>
      <c r="E2" s="126"/>
      <c r="F2" s="126"/>
      <c r="G2" s="6"/>
    </row>
    <row r="3" spans="1:12" ht="15.75" x14ac:dyDescent="0.25">
      <c r="B3" s="124"/>
      <c r="C3" s="124"/>
      <c r="D3" s="7" t="s">
        <v>50</v>
      </c>
      <c r="E3" s="127">
        <f>SUM('DATA ENTRY'!C4)</f>
        <v>2022</v>
      </c>
      <c r="F3" s="12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12" ht="14.25" customHeight="1" x14ac:dyDescent="0.5">
      <c r="A6" s="128"/>
      <c r="B6" s="128"/>
      <c r="C6" s="128"/>
      <c r="D6" s="128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3" t="s">
        <v>5</v>
      </c>
      <c r="B8" s="123"/>
      <c r="C8" s="123"/>
      <c r="D8" s="123"/>
      <c r="E8" s="123"/>
      <c r="F8" s="123"/>
      <c r="G8" s="15"/>
    </row>
    <row r="9" spans="1:12" x14ac:dyDescent="0.25">
      <c r="A9" s="123"/>
      <c r="B9" s="123"/>
      <c r="C9" s="123"/>
      <c r="D9" s="123"/>
      <c r="E9" s="123"/>
      <c r="F9" s="123"/>
    </row>
    <row r="10" spans="1:12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12" ht="15" customHeight="1" x14ac:dyDescent="0.25">
      <c r="A11" s="1">
        <v>44748</v>
      </c>
      <c r="B11" s="2" t="s">
        <v>68</v>
      </c>
      <c r="C11" s="3" t="s">
        <v>188</v>
      </c>
      <c r="D11" s="4">
        <v>30</v>
      </c>
    </row>
    <row r="12" spans="1:12" x14ac:dyDescent="0.25">
      <c r="A12" s="1">
        <v>44755</v>
      </c>
      <c r="B12" s="2" t="s">
        <v>68</v>
      </c>
      <c r="C12" s="58" t="s">
        <v>189</v>
      </c>
      <c r="D12" s="4">
        <v>28</v>
      </c>
    </row>
    <row r="13" spans="1:12" x14ac:dyDescent="0.25">
      <c r="A13" s="1">
        <v>44762</v>
      </c>
      <c r="B13" s="5" t="s">
        <v>68</v>
      </c>
      <c r="C13" s="3" t="s">
        <v>190</v>
      </c>
      <c r="D13" s="4">
        <v>28</v>
      </c>
    </row>
    <row r="14" spans="1:12" x14ac:dyDescent="0.25">
      <c r="A14" s="1">
        <v>44772</v>
      </c>
      <c r="B14" s="18" t="s">
        <v>71</v>
      </c>
      <c r="C14" s="3" t="s">
        <v>202</v>
      </c>
      <c r="D14" s="4">
        <v>10</v>
      </c>
    </row>
    <row r="15" spans="1:12" x14ac:dyDescent="0.25">
      <c r="A15" s="1">
        <v>44772</v>
      </c>
      <c r="B15" s="2" t="s">
        <v>71</v>
      </c>
      <c r="C15" s="3" t="s">
        <v>203</v>
      </c>
      <c r="D15" s="4">
        <v>12</v>
      </c>
      <c r="H15" s="1"/>
      <c r="I15" s="19"/>
    </row>
    <row r="16" spans="1:12" x14ac:dyDescent="0.25">
      <c r="A16" s="1">
        <v>44772</v>
      </c>
      <c r="B16" s="2" t="s">
        <v>68</v>
      </c>
      <c r="C16" s="3" t="s">
        <v>203</v>
      </c>
      <c r="D16" s="4">
        <v>48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156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44768</v>
      </c>
      <c r="B27" s="5">
        <v>195</v>
      </c>
      <c r="C27" s="3" t="s">
        <v>214</v>
      </c>
      <c r="D27" s="4">
        <v>32.340000000000003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32.340000000000003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43647</v>
      </c>
      <c r="B41" s="5"/>
      <c r="C41" s="3" t="s">
        <v>13</v>
      </c>
      <c r="D41" s="63">
        <f>SUM(JUN!D44)</f>
        <v>8688.130000000001</v>
      </c>
    </row>
    <row r="42" spans="1:12" x14ac:dyDescent="0.25">
      <c r="B42" s="5"/>
      <c r="C42" s="3" t="s">
        <v>5</v>
      </c>
      <c r="D42" s="28">
        <f>SUM(D23)</f>
        <v>156</v>
      </c>
    </row>
    <row r="43" spans="1:12" x14ac:dyDescent="0.25">
      <c r="B43" s="5"/>
      <c r="C43" s="3" t="s">
        <v>9</v>
      </c>
      <c r="D43" s="28">
        <f>SUM(-D37)</f>
        <v>-32.340000000000003</v>
      </c>
    </row>
    <row r="44" spans="1:12" x14ac:dyDescent="0.25">
      <c r="A44" s="1">
        <v>43677</v>
      </c>
      <c r="C44" s="3" t="s">
        <v>14</v>
      </c>
      <c r="D44" s="4">
        <f>SUM(D41:D43)</f>
        <v>8811.7900000000009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50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43647</v>
      </c>
      <c r="C60" s="3" t="s">
        <v>16</v>
      </c>
      <c r="D60" s="4">
        <v>0.09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0.09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43647</v>
      </c>
      <c r="C72" s="3" t="s">
        <v>18</v>
      </c>
      <c r="D72" s="63">
        <f>SUM(JUN!D75)</f>
        <v>2065.09</v>
      </c>
    </row>
    <row r="73" spans="1:6" x14ac:dyDescent="0.25">
      <c r="C73" s="3" t="s">
        <v>5</v>
      </c>
      <c r="D73" s="4">
        <f>SUM(D62)</f>
        <v>0.09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43677</v>
      </c>
      <c r="C75" s="3" t="s">
        <v>19</v>
      </c>
      <c r="D75" s="4">
        <f>SUM(D72:D74)</f>
        <v>2065.1800000000003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50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44755</v>
      </c>
      <c r="B107" s="38" t="s">
        <v>87</v>
      </c>
      <c r="C107" s="39" t="s">
        <v>106</v>
      </c>
      <c r="D107" s="40">
        <v>150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150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44768</v>
      </c>
      <c r="B123" s="5">
        <v>2808</v>
      </c>
      <c r="C123" s="3" t="s">
        <v>191</v>
      </c>
      <c r="D123" s="4">
        <v>24</v>
      </c>
      <c r="E123" s="15"/>
      <c r="F123" s="15"/>
    </row>
    <row r="124" spans="1:6" ht="14.25" customHeight="1" x14ac:dyDescent="0.25">
      <c r="A124" s="1">
        <v>44768</v>
      </c>
      <c r="B124" s="5">
        <v>2809</v>
      </c>
      <c r="C124" s="3" t="s">
        <v>192</v>
      </c>
      <c r="D124" s="4">
        <v>14.75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38.75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43647</v>
      </c>
      <c r="C143" s="3" t="s">
        <v>13</v>
      </c>
      <c r="D143" s="28">
        <f>SUM(JUN!D146)</f>
        <v>1398.9599999999998</v>
      </c>
    </row>
    <row r="144" spans="1:6" x14ac:dyDescent="0.25">
      <c r="C144" s="3" t="s">
        <v>5</v>
      </c>
      <c r="D144" s="4">
        <f>SUM(D117)</f>
        <v>150</v>
      </c>
    </row>
    <row r="145" spans="1:6" x14ac:dyDescent="0.25">
      <c r="C145" s="3" t="s">
        <v>9</v>
      </c>
      <c r="D145" s="4">
        <f>SUM(-D138)</f>
        <v>-38.75</v>
      </c>
    </row>
    <row r="146" spans="1:6" x14ac:dyDescent="0.25">
      <c r="A146" s="1">
        <v>43677</v>
      </c>
      <c r="C146" s="3" t="s">
        <v>14</v>
      </c>
      <c r="D146" s="4">
        <f>SUM(D143:D145)</f>
        <v>1510.2099999999998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50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>
        <v>44755</v>
      </c>
      <c r="B157" s="48" t="s">
        <v>74</v>
      </c>
      <c r="C157" s="49" t="s">
        <v>194</v>
      </c>
      <c r="D157" s="4">
        <v>13</v>
      </c>
      <c r="E157" s="15"/>
      <c r="F157" s="15"/>
    </row>
    <row r="158" spans="1:6" x14ac:dyDescent="0.25">
      <c r="A158" s="47">
        <v>44755</v>
      </c>
      <c r="B158" s="48" t="s">
        <v>74</v>
      </c>
      <c r="C158" s="49" t="s">
        <v>195</v>
      </c>
      <c r="D158" s="4">
        <v>137</v>
      </c>
      <c r="E158" s="15"/>
      <c r="F158" s="15"/>
    </row>
    <row r="159" spans="1:6" x14ac:dyDescent="0.25">
      <c r="A159" s="47">
        <v>44755</v>
      </c>
      <c r="B159" s="48" t="s">
        <v>74</v>
      </c>
      <c r="C159" s="34" t="s">
        <v>196</v>
      </c>
      <c r="D159" s="4">
        <v>137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287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>
        <v>44753</v>
      </c>
      <c r="B172" s="55">
        <v>156</v>
      </c>
      <c r="C172" s="56" t="s">
        <v>193</v>
      </c>
      <c r="D172" s="4">
        <v>274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274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43647</v>
      </c>
      <c r="C190" s="3" t="s">
        <v>13</v>
      </c>
      <c r="D190" s="28">
        <f>SUM(JUN!D193)</f>
        <v>857.0300000000002</v>
      </c>
    </row>
    <row r="191" spans="1:6" x14ac:dyDescent="0.25">
      <c r="C191" s="3" t="s">
        <v>5</v>
      </c>
      <c r="D191" s="4">
        <f>SUM(D166)</f>
        <v>287</v>
      </c>
    </row>
    <row r="192" spans="1:6" x14ac:dyDescent="0.25">
      <c r="C192" s="3" t="s">
        <v>9</v>
      </c>
      <c r="D192" s="4">
        <f>SUM(-D185)</f>
        <v>-274</v>
      </c>
    </row>
    <row r="193" spans="1:6" x14ac:dyDescent="0.25">
      <c r="A193" s="1">
        <v>43677</v>
      </c>
      <c r="C193" s="3" t="s">
        <v>14</v>
      </c>
      <c r="D193" s="4">
        <f>SUM(D190:D192)</f>
        <v>870.0300000000002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4" t="s">
        <v>0</v>
      </c>
      <c r="C1" s="124"/>
      <c r="D1" s="125" t="s">
        <v>1</v>
      </c>
      <c r="E1" s="125"/>
      <c r="F1" s="125"/>
    </row>
    <row r="2" spans="1:12" ht="14.25" customHeight="1" x14ac:dyDescent="0.25">
      <c r="B2" s="124"/>
      <c r="C2" s="124"/>
      <c r="D2" s="126" t="s">
        <v>2</v>
      </c>
      <c r="E2" s="126"/>
      <c r="F2" s="126"/>
      <c r="G2" s="6"/>
    </row>
    <row r="3" spans="1:12" ht="15.75" x14ac:dyDescent="0.25">
      <c r="B3" s="124"/>
      <c r="C3" s="124"/>
      <c r="D3" s="7" t="s">
        <v>51</v>
      </c>
      <c r="E3" s="127">
        <f>SUM('DATA ENTRY'!C4)</f>
        <v>2022</v>
      </c>
      <c r="F3" s="127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8" t="s">
        <v>4</v>
      </c>
      <c r="B5" s="128"/>
      <c r="C5" s="128"/>
      <c r="D5" s="128"/>
      <c r="E5" s="10"/>
      <c r="F5" s="10"/>
      <c r="G5" s="11"/>
    </row>
    <row r="6" spans="1:12" ht="14.25" customHeight="1" x14ac:dyDescent="0.5">
      <c r="A6" s="128"/>
      <c r="B6" s="128"/>
      <c r="C6" s="128"/>
      <c r="D6" s="128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3" t="s">
        <v>5</v>
      </c>
      <c r="B8" s="123"/>
      <c r="C8" s="123"/>
      <c r="D8" s="123"/>
      <c r="E8" s="123"/>
      <c r="F8" s="123"/>
      <c r="G8" s="15"/>
    </row>
    <row r="9" spans="1:12" x14ac:dyDescent="0.25">
      <c r="A9" s="123"/>
      <c r="B9" s="123"/>
      <c r="C9" s="123"/>
      <c r="D9" s="123"/>
      <c r="E9" s="123"/>
      <c r="F9" s="123"/>
    </row>
    <row r="10" spans="1:12" ht="15" customHeight="1" x14ac:dyDescent="0.25">
      <c r="A10" s="16" t="s">
        <v>6</v>
      </c>
      <c r="B10" s="129" t="s">
        <v>7</v>
      </c>
      <c r="C10" s="129"/>
      <c r="D10" s="17" t="s">
        <v>8</v>
      </c>
      <c r="E10" s="15"/>
      <c r="F10" s="15"/>
    </row>
    <row r="11" spans="1:12" ht="15" customHeight="1" x14ac:dyDescent="0.25">
      <c r="A11" s="1">
        <v>44776</v>
      </c>
      <c r="B11" s="2" t="s">
        <v>68</v>
      </c>
      <c r="C11" s="3" t="s">
        <v>198</v>
      </c>
      <c r="D11" s="4">
        <v>32</v>
      </c>
    </row>
    <row r="12" spans="1:12" x14ac:dyDescent="0.25">
      <c r="A12" s="1">
        <v>44789</v>
      </c>
      <c r="B12" s="2" t="s">
        <v>68</v>
      </c>
      <c r="C12" s="58" t="s">
        <v>199</v>
      </c>
      <c r="D12" s="4">
        <v>36</v>
      </c>
    </row>
    <row r="13" spans="1:12" x14ac:dyDescent="0.25">
      <c r="A13" s="1">
        <v>44803</v>
      </c>
      <c r="B13" s="5" t="s">
        <v>68</v>
      </c>
      <c r="C13" s="3" t="s">
        <v>205</v>
      </c>
      <c r="D13" s="4">
        <v>34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102</v>
      </c>
      <c r="H23" s="1"/>
      <c r="I23" s="20"/>
      <c r="J23" s="25"/>
      <c r="K23" s="3"/>
      <c r="L23" s="4"/>
    </row>
    <row r="24" spans="1:12" ht="15" customHeight="1" x14ac:dyDescent="0.25">
      <c r="A24" s="123" t="s">
        <v>9</v>
      </c>
      <c r="B24" s="123"/>
      <c r="C24" s="123"/>
      <c r="D24" s="123"/>
      <c r="E24" s="123"/>
      <c r="F24" s="123"/>
      <c r="H24" s="1"/>
      <c r="I24" s="20"/>
      <c r="J24" s="19"/>
      <c r="K24" s="3"/>
      <c r="L24" s="4"/>
    </row>
    <row r="25" spans="1:12" ht="15" customHeight="1" x14ac:dyDescent="0.25">
      <c r="A25" s="123"/>
      <c r="B25" s="123"/>
      <c r="C25" s="123"/>
      <c r="D25" s="123"/>
      <c r="E25" s="123"/>
      <c r="F25" s="123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44801</v>
      </c>
      <c r="B27" s="5">
        <v>176</v>
      </c>
      <c r="C27" s="3" t="s">
        <v>200</v>
      </c>
      <c r="D27" s="4">
        <v>250</v>
      </c>
      <c r="E27" s="15"/>
      <c r="F27" s="15"/>
      <c r="I27" s="20"/>
      <c r="J27" s="19"/>
      <c r="K27" s="3"/>
      <c r="L27" s="4"/>
    </row>
    <row r="28" spans="1:12" x14ac:dyDescent="0.25">
      <c r="A28" s="1">
        <v>44801</v>
      </c>
      <c r="B28" s="5">
        <v>177</v>
      </c>
      <c r="C28" s="3" t="s">
        <v>201</v>
      </c>
      <c r="D28" s="4">
        <v>250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500</v>
      </c>
    </row>
    <row r="38" spans="1:12" ht="15" customHeight="1" x14ac:dyDescent="0.25">
      <c r="A38" s="123" t="s">
        <v>12</v>
      </c>
      <c r="B38" s="123"/>
      <c r="C38" s="123"/>
      <c r="D38" s="123"/>
      <c r="E38" s="123"/>
      <c r="F38" s="123"/>
    </row>
    <row r="39" spans="1:12" ht="15" customHeight="1" x14ac:dyDescent="0.25">
      <c r="A39" s="123"/>
      <c r="B39" s="123"/>
      <c r="C39" s="123"/>
      <c r="D39" s="123"/>
      <c r="E39" s="123"/>
      <c r="F39" s="123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43678</v>
      </c>
      <c r="B41" s="5"/>
      <c r="C41" s="3" t="s">
        <v>13</v>
      </c>
      <c r="D41" s="63">
        <f>SUM(JUL!D44)</f>
        <v>8811.7900000000009</v>
      </c>
    </row>
    <row r="42" spans="1:12" x14ac:dyDescent="0.25">
      <c r="B42" s="5"/>
      <c r="C42" s="3" t="s">
        <v>5</v>
      </c>
      <c r="D42" s="28">
        <f>SUM(D23)</f>
        <v>102</v>
      </c>
    </row>
    <row r="43" spans="1:12" x14ac:dyDescent="0.25">
      <c r="B43" s="5"/>
      <c r="C43" s="3" t="s">
        <v>9</v>
      </c>
      <c r="D43" s="28">
        <f>SUM(-D37)</f>
        <v>-500</v>
      </c>
    </row>
    <row r="44" spans="1:12" x14ac:dyDescent="0.25">
      <c r="A44" s="1">
        <v>43708</v>
      </c>
      <c r="C44" s="3" t="s">
        <v>14</v>
      </c>
      <c r="D44" s="4">
        <f>SUM(D41:D43)</f>
        <v>8413.7900000000009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4" t="s">
        <v>0</v>
      </c>
      <c r="C50" s="124"/>
      <c r="D50" s="125" t="s">
        <v>1</v>
      </c>
      <c r="E50" s="125"/>
      <c r="F50" s="125"/>
      <c r="H50" s="20"/>
    </row>
    <row r="51" spans="1:9" ht="15.75" x14ac:dyDescent="0.25">
      <c r="B51" s="124"/>
      <c r="C51" s="124"/>
      <c r="D51" s="126" t="s">
        <v>2</v>
      </c>
      <c r="E51" s="126"/>
      <c r="F51" s="126"/>
      <c r="H51" s="20"/>
      <c r="I51" s="19"/>
    </row>
    <row r="52" spans="1:9" ht="15.75" x14ac:dyDescent="0.25">
      <c r="B52" s="124"/>
      <c r="C52" s="124"/>
      <c r="D52" s="7" t="s">
        <v>51</v>
      </c>
      <c r="E52" s="127">
        <f>SUM('DATA ENTRY'!C4)</f>
        <v>2022</v>
      </c>
      <c r="F52" s="127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8" t="s">
        <v>15</v>
      </c>
      <c r="B55" s="128"/>
      <c r="C55" s="128"/>
      <c r="D55" s="128"/>
      <c r="E55" s="10"/>
      <c r="F55" s="10"/>
    </row>
    <row r="56" spans="1:9" ht="15.75" x14ac:dyDescent="0.25">
      <c r="A56" s="128"/>
      <c r="B56" s="128"/>
      <c r="C56" s="128"/>
      <c r="D56" s="128"/>
      <c r="E56" s="10"/>
      <c r="F56" s="10"/>
    </row>
    <row r="57" spans="1:9" x14ac:dyDescent="0.25">
      <c r="A57" s="123" t="s">
        <v>5</v>
      </c>
      <c r="B57" s="123"/>
      <c r="C57" s="123"/>
      <c r="D57" s="123"/>
      <c r="E57" s="123"/>
      <c r="F57" s="123"/>
    </row>
    <row r="58" spans="1:9" x14ac:dyDescent="0.25">
      <c r="A58" s="123"/>
      <c r="B58" s="123"/>
      <c r="C58" s="123"/>
      <c r="D58" s="123"/>
      <c r="E58" s="123"/>
      <c r="F58" s="123"/>
    </row>
    <row r="59" spans="1:9" x14ac:dyDescent="0.25">
      <c r="A59" s="16" t="s">
        <v>6</v>
      </c>
      <c r="B59" s="129" t="s">
        <v>7</v>
      </c>
      <c r="C59" s="129"/>
      <c r="D59" s="17" t="s">
        <v>8</v>
      </c>
      <c r="E59" s="15"/>
      <c r="F59" s="15"/>
    </row>
    <row r="60" spans="1:9" x14ac:dyDescent="0.25">
      <c r="A60" s="1">
        <v>43678</v>
      </c>
      <c r="C60" s="3" t="s">
        <v>16</v>
      </c>
      <c r="D60" s="4">
        <v>0.18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0.18</v>
      </c>
    </row>
    <row r="63" spans="1:9" x14ac:dyDescent="0.25">
      <c r="A63" s="123" t="s">
        <v>9</v>
      </c>
      <c r="B63" s="123"/>
      <c r="C63" s="123"/>
      <c r="D63" s="123"/>
      <c r="E63" s="123"/>
      <c r="F63" s="123"/>
    </row>
    <row r="64" spans="1:9" x14ac:dyDescent="0.25">
      <c r="A64" s="123"/>
      <c r="B64" s="123"/>
      <c r="C64" s="123"/>
      <c r="D64" s="123"/>
      <c r="E64" s="123"/>
      <c r="F64" s="123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3" t="s">
        <v>12</v>
      </c>
      <c r="B69" s="123"/>
      <c r="C69" s="123"/>
      <c r="D69" s="123"/>
      <c r="E69" s="123"/>
      <c r="F69" s="123"/>
    </row>
    <row r="70" spans="1:6" x14ac:dyDescent="0.25">
      <c r="A70" s="123"/>
      <c r="B70" s="123"/>
      <c r="C70" s="123"/>
      <c r="D70" s="123"/>
      <c r="E70" s="123"/>
      <c r="F70" s="123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43678</v>
      </c>
      <c r="C72" s="3" t="s">
        <v>18</v>
      </c>
      <c r="D72" s="63">
        <f>SUM(JUL!D75)</f>
        <v>2065.1800000000003</v>
      </c>
    </row>
    <row r="73" spans="1:6" x14ac:dyDescent="0.25">
      <c r="C73" s="3" t="s">
        <v>5</v>
      </c>
      <c r="D73" s="4">
        <f>SUM(D62)</f>
        <v>0.18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43708</v>
      </c>
      <c r="C75" s="3" t="s">
        <v>19</v>
      </c>
      <c r="D75" s="4">
        <f>SUM(D72:D74)</f>
        <v>2065.36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4" t="s">
        <v>0</v>
      </c>
      <c r="C99" s="124"/>
      <c r="D99" s="125" t="s">
        <v>1</v>
      </c>
      <c r="E99" s="125"/>
      <c r="F99" s="125"/>
    </row>
    <row r="100" spans="1:6" ht="15.75" x14ac:dyDescent="0.25">
      <c r="B100" s="124"/>
      <c r="C100" s="124"/>
      <c r="D100" s="126" t="s">
        <v>20</v>
      </c>
      <c r="E100" s="126"/>
      <c r="F100" s="126"/>
    </row>
    <row r="101" spans="1:6" ht="15.75" x14ac:dyDescent="0.25">
      <c r="B101" s="124"/>
      <c r="C101" s="124"/>
      <c r="D101" s="7" t="s">
        <v>51</v>
      </c>
      <c r="E101" s="127">
        <f>SUM('DATA ENTRY'!C4)</f>
        <v>2022</v>
      </c>
      <c r="F101" s="127"/>
    </row>
    <row r="102" spans="1:6" x14ac:dyDescent="0.25">
      <c r="A102" s="128" t="s">
        <v>21</v>
      </c>
      <c r="B102" s="128"/>
      <c r="C102" s="128"/>
      <c r="D102" s="128"/>
    </row>
    <row r="103" spans="1:6" x14ac:dyDescent="0.25">
      <c r="A103" s="128"/>
      <c r="B103" s="128"/>
      <c r="C103" s="128"/>
      <c r="D103" s="128"/>
    </row>
    <row r="104" spans="1:6" x14ac:dyDescent="0.25">
      <c r="A104" s="123" t="s">
        <v>5</v>
      </c>
      <c r="B104" s="123"/>
      <c r="C104" s="123"/>
      <c r="D104" s="123"/>
      <c r="E104" s="123"/>
      <c r="F104" s="123"/>
    </row>
    <row r="105" spans="1:6" x14ac:dyDescent="0.25">
      <c r="A105" s="123"/>
      <c r="B105" s="123"/>
      <c r="C105" s="123"/>
      <c r="D105" s="123"/>
      <c r="E105" s="123"/>
      <c r="F105" s="123"/>
    </row>
    <row r="106" spans="1:6" x14ac:dyDescent="0.25">
      <c r="A106" s="35" t="s">
        <v>6</v>
      </c>
      <c r="B106" s="130" t="s">
        <v>7</v>
      </c>
      <c r="C106" s="130"/>
      <c r="D106" s="36" t="s">
        <v>8</v>
      </c>
      <c r="E106" s="15"/>
      <c r="F106" s="15"/>
    </row>
    <row r="107" spans="1:6" s="41" customFormat="1" x14ac:dyDescent="0.25">
      <c r="A107" s="37">
        <v>44803</v>
      </c>
      <c r="B107" s="38" t="s">
        <v>87</v>
      </c>
      <c r="C107" s="39" t="s">
        <v>215</v>
      </c>
      <c r="D107" s="40">
        <v>100</v>
      </c>
    </row>
    <row r="108" spans="1:6" s="41" customFormat="1" x14ac:dyDescent="0.25">
      <c r="A108" s="37">
        <v>44803</v>
      </c>
      <c r="B108" s="38" t="s">
        <v>74</v>
      </c>
      <c r="C108" s="39" t="s">
        <v>89</v>
      </c>
      <c r="D108" s="40">
        <v>15</v>
      </c>
    </row>
    <row r="109" spans="1:6" x14ac:dyDescent="0.25">
      <c r="A109" s="37">
        <v>44804</v>
      </c>
      <c r="B109" s="38" t="s">
        <v>74</v>
      </c>
      <c r="C109" s="39" t="s">
        <v>206</v>
      </c>
      <c r="D109" s="40">
        <v>25</v>
      </c>
      <c r="E109" s="15"/>
      <c r="F109" s="15"/>
    </row>
    <row r="110" spans="1:6" x14ac:dyDescent="0.25">
      <c r="A110" s="18">
        <v>44804</v>
      </c>
      <c r="B110" s="42" t="s">
        <v>74</v>
      </c>
      <c r="C110" s="34" t="s">
        <v>207</v>
      </c>
      <c r="D110" s="28">
        <v>25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165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3" t="s">
        <v>9</v>
      </c>
      <c r="B120" s="123"/>
      <c r="C120" s="123"/>
      <c r="D120" s="123"/>
      <c r="E120" s="123"/>
      <c r="F120" s="123"/>
    </row>
    <row r="121" spans="1:6" ht="14.25" customHeight="1" x14ac:dyDescent="0.25">
      <c r="A121" s="123"/>
      <c r="B121" s="123"/>
      <c r="C121" s="123"/>
      <c r="D121" s="123"/>
      <c r="E121" s="123"/>
      <c r="F121" s="123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44780</v>
      </c>
      <c r="B123" s="5">
        <v>2810</v>
      </c>
      <c r="C123" s="3" t="s">
        <v>197</v>
      </c>
      <c r="D123" s="4">
        <v>39.979999999999997</v>
      </c>
      <c r="E123" s="15"/>
      <c r="F123" s="15"/>
    </row>
    <row r="124" spans="1:6" ht="14.25" customHeight="1" x14ac:dyDescent="0.25">
      <c r="A124" s="1">
        <v>44801</v>
      </c>
      <c r="B124" s="5">
        <v>2811</v>
      </c>
      <c r="C124" s="3" t="s">
        <v>204</v>
      </c>
      <c r="D124" s="4">
        <v>100</v>
      </c>
      <c r="E124" s="15"/>
      <c r="F124" s="15"/>
    </row>
    <row r="125" spans="1:6" ht="14.25" customHeight="1" x14ac:dyDescent="0.25">
      <c r="A125" s="1">
        <v>44803</v>
      </c>
      <c r="B125" s="5" t="s">
        <v>208</v>
      </c>
      <c r="C125" s="3" t="s">
        <v>209</v>
      </c>
      <c r="D125" s="4">
        <v>24.5</v>
      </c>
      <c r="E125" s="15"/>
      <c r="F125" s="15"/>
    </row>
    <row r="126" spans="1:6" ht="14.25" customHeight="1" x14ac:dyDescent="0.25">
      <c r="A126" s="1">
        <v>44804</v>
      </c>
      <c r="B126" s="5" t="s">
        <v>210</v>
      </c>
      <c r="C126" s="3" t="s">
        <v>211</v>
      </c>
      <c r="D126" s="4">
        <v>25</v>
      </c>
      <c r="E126" s="15"/>
      <c r="F126" s="15"/>
    </row>
    <row r="127" spans="1:6" ht="14.25" customHeight="1" x14ac:dyDescent="0.25">
      <c r="A127" s="1">
        <v>44804</v>
      </c>
      <c r="B127" s="2" t="s">
        <v>210</v>
      </c>
      <c r="C127" s="3" t="s">
        <v>212</v>
      </c>
      <c r="D127" s="4">
        <v>25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214.48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3" t="s">
        <v>12</v>
      </c>
      <c r="B140" s="123"/>
      <c r="C140" s="123"/>
      <c r="D140" s="123"/>
      <c r="E140" s="123"/>
      <c r="F140" s="123"/>
    </row>
    <row r="141" spans="1:6" x14ac:dyDescent="0.25">
      <c r="A141" s="123"/>
      <c r="B141" s="123"/>
      <c r="C141" s="123"/>
      <c r="D141" s="123"/>
      <c r="E141" s="123"/>
      <c r="F141" s="123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43678</v>
      </c>
      <c r="C143" s="3" t="s">
        <v>13</v>
      </c>
      <c r="D143" s="28">
        <f>SUM(JUL!D146)</f>
        <v>1510.2099999999998</v>
      </c>
    </row>
    <row r="144" spans="1:6" x14ac:dyDescent="0.25">
      <c r="C144" s="3" t="s">
        <v>5</v>
      </c>
      <c r="D144" s="4">
        <f>SUM(D117)</f>
        <v>165</v>
      </c>
    </row>
    <row r="145" spans="1:6" x14ac:dyDescent="0.25">
      <c r="C145" s="3" t="s">
        <v>9</v>
      </c>
      <c r="D145" s="4">
        <f>SUM(-D138)</f>
        <v>-214.48</v>
      </c>
    </row>
    <row r="146" spans="1:6" x14ac:dyDescent="0.25">
      <c r="A146" s="1">
        <v>43708</v>
      </c>
      <c r="C146" s="3" t="s">
        <v>14</v>
      </c>
      <c r="D146" s="4">
        <f>SUM(D143:D145)</f>
        <v>1460.7299999999998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4" t="s">
        <v>0</v>
      </c>
      <c r="C148" s="124"/>
      <c r="D148" s="125" t="s">
        <v>1</v>
      </c>
      <c r="E148" s="125"/>
      <c r="F148" s="125"/>
    </row>
    <row r="149" spans="1:6" ht="15.75" x14ac:dyDescent="0.25">
      <c r="B149" s="124"/>
      <c r="C149" s="124"/>
      <c r="D149" s="126" t="s">
        <v>20</v>
      </c>
      <c r="E149" s="126"/>
      <c r="F149" s="126"/>
    </row>
    <row r="150" spans="1:6" ht="15.75" x14ac:dyDescent="0.25">
      <c r="B150" s="124"/>
      <c r="C150" s="124"/>
      <c r="D150" s="7" t="s">
        <v>51</v>
      </c>
      <c r="E150" s="127">
        <f>SUM('DATA ENTRY'!C4)</f>
        <v>2022</v>
      </c>
      <c r="F150" s="127"/>
    </row>
    <row r="151" spans="1:6" ht="31.5" x14ac:dyDescent="0.25">
      <c r="B151" s="124" t="s">
        <v>22</v>
      </c>
      <c r="C151" s="124"/>
      <c r="D151" s="7"/>
      <c r="E151" s="96"/>
      <c r="F151" s="96"/>
    </row>
    <row r="152" spans="1:6" x14ac:dyDescent="0.25">
      <c r="A152" s="128" t="s">
        <v>21</v>
      </c>
      <c r="B152" s="128"/>
      <c r="C152" s="128"/>
      <c r="D152" s="128"/>
    </row>
    <row r="153" spans="1:6" x14ac:dyDescent="0.25">
      <c r="A153" s="128"/>
      <c r="B153" s="128"/>
      <c r="C153" s="128"/>
      <c r="D153" s="128"/>
    </row>
    <row r="154" spans="1:6" x14ac:dyDescent="0.25">
      <c r="A154" s="123" t="s">
        <v>5</v>
      </c>
      <c r="B154" s="123"/>
      <c r="C154" s="123"/>
      <c r="D154" s="123"/>
      <c r="E154" s="123"/>
      <c r="F154" s="123"/>
    </row>
    <row r="155" spans="1:6" x14ac:dyDescent="0.25">
      <c r="A155" s="123"/>
      <c r="B155" s="123"/>
      <c r="C155" s="123"/>
      <c r="D155" s="123"/>
      <c r="E155" s="123"/>
      <c r="F155" s="123"/>
    </row>
    <row r="156" spans="1:6" x14ac:dyDescent="0.25">
      <c r="A156" s="35" t="s">
        <v>6</v>
      </c>
      <c r="B156" s="130" t="s">
        <v>7</v>
      </c>
      <c r="C156" s="130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3" t="s">
        <v>9</v>
      </c>
      <c r="B169" s="123"/>
      <c r="C169" s="123"/>
      <c r="D169" s="123"/>
      <c r="E169" s="123"/>
      <c r="F169" s="123"/>
    </row>
    <row r="170" spans="1:6" x14ac:dyDescent="0.25">
      <c r="A170" s="123"/>
      <c r="B170" s="123"/>
      <c r="C170" s="123"/>
      <c r="D170" s="123"/>
      <c r="E170" s="123"/>
      <c r="F170" s="123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3" t="s">
        <v>12</v>
      </c>
      <c r="B187" s="123"/>
      <c r="C187" s="123"/>
      <c r="D187" s="123"/>
      <c r="E187" s="123"/>
      <c r="F187" s="123"/>
    </row>
    <row r="188" spans="1:6" x14ac:dyDescent="0.25">
      <c r="A188" s="123"/>
      <c r="B188" s="123"/>
      <c r="C188" s="123"/>
      <c r="D188" s="123"/>
      <c r="E188" s="123"/>
      <c r="F188" s="123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43678</v>
      </c>
      <c r="C190" s="3" t="s">
        <v>13</v>
      </c>
      <c r="D190" s="28">
        <f>SUM(JUL!D193)</f>
        <v>870.0300000000002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43708</v>
      </c>
      <c r="C193" s="3" t="s">
        <v>14</v>
      </c>
      <c r="D193" s="4">
        <f>SUM(D190:D192)</f>
        <v>870.0300000000002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ACCOUNT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KC2IVI</dc:creator>
  <cp:lastModifiedBy>Tom Poole</cp:lastModifiedBy>
  <cp:lastPrinted>2023-06-21T01:48:58Z</cp:lastPrinted>
  <dcterms:created xsi:type="dcterms:W3CDTF">2018-08-13T19:20:23Z</dcterms:created>
  <dcterms:modified xsi:type="dcterms:W3CDTF">2023-06-21T01:49:18Z</dcterms:modified>
</cp:coreProperties>
</file>