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HCC\2020\"/>
    </mc:Choice>
  </mc:AlternateContent>
  <bookViews>
    <workbookView xWindow="-120" yWindow="-120" windowWidth="20730" windowHeight="11760" activeTab="11"/>
  </bookViews>
  <sheets>
    <sheet name="DATA ENTRY" sheetId="27" r:id="rId1"/>
    <sheet name="JAN" sheetId="15" r:id="rId2"/>
    <sheet name="FEB" sheetId="16" r:id="rId3"/>
    <sheet name="MAR" sheetId="17" r:id="rId4"/>
    <sheet name="APR" sheetId="18" r:id="rId5"/>
    <sheet name="MAY" sheetId="19" r:id="rId6"/>
    <sheet name="JUN" sheetId="20" r:id="rId7"/>
    <sheet name="JUL" sheetId="21" r:id="rId8"/>
    <sheet name="AUG" sheetId="22" r:id="rId9"/>
    <sheet name="SEP" sheetId="23" r:id="rId10"/>
    <sheet name="OCT" sheetId="24" r:id="rId11"/>
    <sheet name="NOV" sheetId="25" r:id="rId12"/>
    <sheet name="DEC" sheetId="26" r:id="rId13"/>
    <sheet name="ACCOUNT SUMMARY" sheetId="3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5" l="1"/>
  <c r="D138" i="21" l="1"/>
  <c r="D190" i="15" l="1"/>
  <c r="D143" i="15"/>
  <c r="D72" i="15"/>
  <c r="D41" i="15"/>
  <c r="A5" i="3"/>
  <c r="E150" i="16"/>
  <c r="E150" i="17"/>
  <c r="E150" i="18"/>
  <c r="E150" i="19"/>
  <c r="E150" i="20"/>
  <c r="E150" i="21"/>
  <c r="E150" i="22"/>
  <c r="E150" i="23"/>
  <c r="E150" i="24"/>
  <c r="E150" i="25"/>
  <c r="E150" i="26"/>
  <c r="E150" i="15"/>
  <c r="E101" i="16"/>
  <c r="E101" i="17"/>
  <c r="E101" i="18"/>
  <c r="E101" i="19"/>
  <c r="E101" i="20"/>
  <c r="E101" i="21"/>
  <c r="E101" i="22"/>
  <c r="E101" i="23"/>
  <c r="E101" i="24"/>
  <c r="E101" i="25"/>
  <c r="E101" i="26"/>
  <c r="E101" i="15"/>
  <c r="E52" i="16"/>
  <c r="E52" i="17"/>
  <c r="E52" i="18"/>
  <c r="E52" i="19"/>
  <c r="E52" i="20"/>
  <c r="E52" i="21"/>
  <c r="E52" i="22"/>
  <c r="E52" i="23"/>
  <c r="E52" i="24"/>
  <c r="E52" i="25"/>
  <c r="E52" i="26"/>
  <c r="E52" i="15"/>
  <c r="E3" i="16"/>
  <c r="E3" i="17"/>
  <c r="E3" i="18"/>
  <c r="E3" i="19"/>
  <c r="E3" i="20"/>
  <c r="E3" i="21"/>
  <c r="E3" i="22"/>
  <c r="E3" i="23"/>
  <c r="E3" i="24"/>
  <c r="E3" i="25"/>
  <c r="E3" i="26"/>
  <c r="E3" i="15"/>
  <c r="F6" i="3"/>
  <c r="H6" i="3"/>
  <c r="D6" i="3"/>
  <c r="B6" i="3"/>
  <c r="D185" i="26"/>
  <c r="D192" i="26" s="1"/>
  <c r="D166" i="26"/>
  <c r="D191" i="26" s="1"/>
  <c r="D138" i="26"/>
  <c r="D145" i="26" s="1"/>
  <c r="D117" i="26"/>
  <c r="D144" i="26" s="1"/>
  <c r="D68" i="26"/>
  <c r="D74" i="26" s="1"/>
  <c r="D62" i="26"/>
  <c r="D73" i="26" s="1"/>
  <c r="D37" i="26"/>
  <c r="D43" i="26" s="1"/>
  <c r="D23" i="26"/>
  <c r="D42" i="26" s="1"/>
  <c r="D185" i="25"/>
  <c r="D192" i="25" s="1"/>
  <c r="D166" i="25"/>
  <c r="D191" i="25" s="1"/>
  <c r="D138" i="25"/>
  <c r="D145" i="25" s="1"/>
  <c r="D117" i="25"/>
  <c r="D144" i="25" s="1"/>
  <c r="D68" i="25"/>
  <c r="D74" i="25" s="1"/>
  <c r="D62" i="25"/>
  <c r="D73" i="25" s="1"/>
  <c r="D37" i="25"/>
  <c r="D43" i="25" s="1"/>
  <c r="D42" i="25"/>
  <c r="D185" i="24"/>
  <c r="D192" i="24" s="1"/>
  <c r="D166" i="24"/>
  <c r="D191" i="24" s="1"/>
  <c r="D138" i="24"/>
  <c r="D145" i="24" s="1"/>
  <c r="D117" i="24"/>
  <c r="D144" i="24" s="1"/>
  <c r="D68" i="24"/>
  <c r="D74" i="24" s="1"/>
  <c r="D62" i="24"/>
  <c r="D73" i="24" s="1"/>
  <c r="D37" i="24"/>
  <c r="D43" i="24" s="1"/>
  <c r="D23" i="24"/>
  <c r="D42" i="24" s="1"/>
  <c r="D185" i="23"/>
  <c r="D192" i="23" s="1"/>
  <c r="D166" i="23"/>
  <c r="D191" i="23" s="1"/>
  <c r="D138" i="23"/>
  <c r="D145" i="23" s="1"/>
  <c r="D117" i="23"/>
  <c r="D144" i="23" s="1"/>
  <c r="D68" i="23"/>
  <c r="D74" i="23" s="1"/>
  <c r="D62" i="23"/>
  <c r="D73" i="23" s="1"/>
  <c r="D37" i="23"/>
  <c r="D43" i="23" s="1"/>
  <c r="D23" i="23"/>
  <c r="D42" i="23" s="1"/>
  <c r="D185" i="22"/>
  <c r="D192" i="22" s="1"/>
  <c r="D166" i="22"/>
  <c r="D191" i="22" s="1"/>
  <c r="D138" i="22"/>
  <c r="D145" i="22" s="1"/>
  <c r="D117" i="22"/>
  <c r="D144" i="22" s="1"/>
  <c r="D68" i="22"/>
  <c r="D74" i="22" s="1"/>
  <c r="D62" i="22"/>
  <c r="D73" i="22" s="1"/>
  <c r="D37" i="22"/>
  <c r="D43" i="22" s="1"/>
  <c r="D23" i="22"/>
  <c r="D42" i="22" s="1"/>
  <c r="D185" i="21"/>
  <c r="D192" i="21" s="1"/>
  <c r="D166" i="21"/>
  <c r="D191" i="21" s="1"/>
  <c r="D145" i="21"/>
  <c r="D117" i="21"/>
  <c r="D144" i="21" s="1"/>
  <c r="D68" i="21"/>
  <c r="D74" i="21" s="1"/>
  <c r="D62" i="21"/>
  <c r="D73" i="21" s="1"/>
  <c r="D37" i="21"/>
  <c r="D43" i="21" s="1"/>
  <c r="D23" i="21"/>
  <c r="D42" i="21" s="1"/>
  <c r="D185" i="20"/>
  <c r="D192" i="20" s="1"/>
  <c r="D166" i="20"/>
  <c r="D191" i="20" s="1"/>
  <c r="D138" i="20"/>
  <c r="D145" i="20" s="1"/>
  <c r="D117" i="20"/>
  <c r="D144" i="20" s="1"/>
  <c r="D68" i="20"/>
  <c r="D74" i="20" s="1"/>
  <c r="D62" i="20"/>
  <c r="D73" i="20" s="1"/>
  <c r="D37" i="20"/>
  <c r="D43" i="20" s="1"/>
  <c r="D23" i="20"/>
  <c r="D42" i="20" s="1"/>
  <c r="D185" i="19"/>
  <c r="D192" i="19" s="1"/>
  <c r="D166" i="19"/>
  <c r="D191" i="19" s="1"/>
  <c r="D138" i="19"/>
  <c r="D145" i="19" s="1"/>
  <c r="D117" i="19"/>
  <c r="D144" i="19" s="1"/>
  <c r="D68" i="19"/>
  <c r="D74" i="19" s="1"/>
  <c r="D62" i="19"/>
  <c r="D73" i="19" s="1"/>
  <c r="D37" i="19"/>
  <c r="D43" i="19" s="1"/>
  <c r="D23" i="19"/>
  <c r="D42" i="19" s="1"/>
  <c r="D185" i="18"/>
  <c r="D192" i="18" s="1"/>
  <c r="D166" i="18"/>
  <c r="D191" i="18" s="1"/>
  <c r="D138" i="18"/>
  <c r="D145" i="18" s="1"/>
  <c r="D117" i="18"/>
  <c r="D144" i="18" s="1"/>
  <c r="D68" i="18"/>
  <c r="D74" i="18" s="1"/>
  <c r="D62" i="18"/>
  <c r="D73" i="18" s="1"/>
  <c r="D37" i="18"/>
  <c r="D43" i="18" s="1"/>
  <c r="D23" i="18"/>
  <c r="D42" i="18" s="1"/>
  <c r="D185" i="17"/>
  <c r="D192" i="17" s="1"/>
  <c r="D166" i="17"/>
  <c r="D191" i="17" s="1"/>
  <c r="D138" i="17"/>
  <c r="D145" i="17" s="1"/>
  <c r="D117" i="17"/>
  <c r="D144" i="17" s="1"/>
  <c r="D68" i="17"/>
  <c r="D74" i="17" s="1"/>
  <c r="D62" i="17"/>
  <c r="D73" i="17" s="1"/>
  <c r="D37" i="17"/>
  <c r="D43" i="17" s="1"/>
  <c r="D23" i="17"/>
  <c r="D42" i="17" s="1"/>
  <c r="D185" i="16"/>
  <c r="D192" i="16" s="1"/>
  <c r="D166" i="16"/>
  <c r="D191" i="16" s="1"/>
  <c r="D138" i="16"/>
  <c r="D145" i="16" s="1"/>
  <c r="D117" i="16"/>
  <c r="D144" i="16" s="1"/>
  <c r="D68" i="16"/>
  <c r="D74" i="16" s="1"/>
  <c r="D62" i="16"/>
  <c r="D73" i="16" s="1"/>
  <c r="D37" i="16"/>
  <c r="D43" i="16" s="1"/>
  <c r="D23" i="16"/>
  <c r="D42" i="16" s="1"/>
  <c r="D185" i="15"/>
  <c r="D192" i="15" s="1"/>
  <c r="D166" i="15"/>
  <c r="D191" i="15" s="1"/>
  <c r="D138" i="15"/>
  <c r="D145" i="15" s="1"/>
  <c r="D117" i="15"/>
  <c r="D144" i="15" s="1"/>
  <c r="D68" i="15"/>
  <c r="D74" i="15" s="1"/>
  <c r="D62" i="15"/>
  <c r="D73" i="15" s="1"/>
  <c r="D37" i="15"/>
  <c r="D43" i="15" s="1"/>
  <c r="D23" i="15"/>
  <c r="D42" i="15" s="1"/>
  <c r="D44" i="15" l="1"/>
  <c r="D75" i="15"/>
  <c r="D146" i="15"/>
  <c r="D143" i="16" s="1"/>
  <c r="D146" i="16" s="1"/>
  <c r="D193" i="15"/>
  <c r="F7" i="3" l="1"/>
  <c r="D72" i="16"/>
  <c r="D75" i="16" s="1"/>
  <c r="F8" i="3" s="1"/>
  <c r="B8" i="3"/>
  <c r="D143" i="17"/>
  <c r="D146" i="17" s="1"/>
  <c r="D7" i="3"/>
  <c r="D190" i="16"/>
  <c r="D193" i="16" s="1"/>
  <c r="D190" i="17" s="1"/>
  <c r="D193" i="17" s="1"/>
  <c r="D190" i="18" s="1"/>
  <c r="D193" i="18" s="1"/>
  <c r="B7" i="3"/>
  <c r="C7" i="3" s="1"/>
  <c r="H7" i="3"/>
  <c r="D41" i="16"/>
  <c r="D44" i="16" s="1"/>
  <c r="D41" i="17" s="1"/>
  <c r="D44" i="17" s="1"/>
  <c r="D41" i="18" s="1"/>
  <c r="D44" i="18" s="1"/>
  <c r="D72" i="17" l="1"/>
  <c r="D75" i="17" s="1"/>
  <c r="D72" i="18" s="1"/>
  <c r="D75" i="18" s="1"/>
  <c r="F10" i="3" s="1"/>
  <c r="F9" i="3"/>
  <c r="D41" i="19"/>
  <c r="D44" i="19" s="1"/>
  <c r="H10" i="3"/>
  <c r="B9" i="3"/>
  <c r="D143" i="18"/>
  <c r="D146" i="18" s="1"/>
  <c r="D190" i="19"/>
  <c r="D193" i="19" s="1"/>
  <c r="D10" i="3"/>
  <c r="D9" i="3"/>
  <c r="D8" i="3"/>
  <c r="H9" i="3"/>
  <c r="H8" i="3"/>
  <c r="E7" i="3"/>
  <c r="I7" i="3"/>
  <c r="D72" i="19" l="1"/>
  <c r="D75" i="19" s="1"/>
  <c r="D72" i="20" s="1"/>
  <c r="D75" i="20" s="1"/>
  <c r="D190" i="20"/>
  <c r="D193" i="20" s="1"/>
  <c r="D11" i="3"/>
  <c r="E11" i="3" s="1"/>
  <c r="H11" i="3"/>
  <c r="D41" i="20"/>
  <c r="D44" i="20" s="1"/>
  <c r="B10" i="3"/>
  <c r="J10" i="3" s="1"/>
  <c r="D143" i="19"/>
  <c r="D146" i="19" s="1"/>
  <c r="G7" i="3"/>
  <c r="F11" i="3" l="1"/>
  <c r="G11" i="3" s="1"/>
  <c r="D143" i="20"/>
  <c r="D146" i="20" s="1"/>
  <c r="B11" i="3"/>
  <c r="C11" i="3" s="1"/>
  <c r="I11" i="3"/>
  <c r="D190" i="21"/>
  <c r="D193" i="21" s="1"/>
  <c r="D12" i="3"/>
  <c r="E12" i="3" s="1"/>
  <c r="H12" i="3"/>
  <c r="D41" i="21"/>
  <c r="D44" i="21" s="1"/>
  <c r="D72" i="21"/>
  <c r="D75" i="21" s="1"/>
  <c r="F12" i="3"/>
  <c r="I8" i="3"/>
  <c r="E8" i="3"/>
  <c r="J7" i="3"/>
  <c r="C8" i="3"/>
  <c r="G12" i="3" l="1"/>
  <c r="J11" i="3"/>
  <c r="D41" i="22"/>
  <c r="D44" i="22" s="1"/>
  <c r="H13" i="3"/>
  <c r="D72" i="22"/>
  <c r="D75" i="22" s="1"/>
  <c r="F13" i="3"/>
  <c r="G13" i="3" s="1"/>
  <c r="I12" i="3"/>
  <c r="D13" i="3"/>
  <c r="E13" i="3" s="1"/>
  <c r="D190" i="22"/>
  <c r="D193" i="22" s="1"/>
  <c r="D143" i="21"/>
  <c r="D146" i="21" s="1"/>
  <c r="B12" i="3"/>
  <c r="C12" i="3" s="1"/>
  <c r="K11" i="3"/>
  <c r="C10" i="3"/>
  <c r="C9" i="3"/>
  <c r="E9" i="3"/>
  <c r="E10" i="3"/>
  <c r="I10" i="3"/>
  <c r="I9" i="3"/>
  <c r="G9" i="3"/>
  <c r="J9" i="3"/>
  <c r="G10" i="3"/>
  <c r="G8" i="3"/>
  <c r="K8" i="3" s="1"/>
  <c r="J8" i="3"/>
  <c r="K7" i="3"/>
  <c r="D190" i="23" l="1"/>
  <c r="D193" i="23" s="1"/>
  <c r="D14" i="3"/>
  <c r="E14" i="3" s="1"/>
  <c r="D143" i="22"/>
  <c r="D146" i="22" s="1"/>
  <c r="B13" i="3"/>
  <c r="C13" i="3" s="1"/>
  <c r="D72" i="23"/>
  <c r="D75" i="23" s="1"/>
  <c r="F14" i="3"/>
  <c r="G14" i="3" s="1"/>
  <c r="D41" i="23"/>
  <c r="D44" i="23" s="1"/>
  <c r="H14" i="3"/>
  <c r="K12" i="3"/>
  <c r="J12" i="3"/>
  <c r="K9" i="3"/>
  <c r="K10" i="3"/>
  <c r="D41" i="24" l="1"/>
  <c r="D44" i="24" s="1"/>
  <c r="H15" i="3"/>
  <c r="D72" i="24"/>
  <c r="D75" i="24" s="1"/>
  <c r="F15" i="3"/>
  <c r="G15" i="3" s="1"/>
  <c r="B14" i="3"/>
  <c r="C14" i="3" s="1"/>
  <c r="D143" i="23"/>
  <c r="D146" i="23" s="1"/>
  <c r="D15" i="3"/>
  <c r="E15" i="3" s="1"/>
  <c r="D190" i="24"/>
  <c r="D193" i="24" s="1"/>
  <c r="J13" i="3"/>
  <c r="I13" i="3"/>
  <c r="D143" i="24" l="1"/>
  <c r="D146" i="24" s="1"/>
  <c r="B15" i="3"/>
  <c r="C15" i="3" s="1"/>
  <c r="F16" i="3"/>
  <c r="G16" i="3" s="1"/>
  <c r="D72" i="25"/>
  <c r="D75" i="25" s="1"/>
  <c r="D41" i="25"/>
  <c r="D44" i="25" s="1"/>
  <c r="H16" i="3"/>
  <c r="D190" i="25"/>
  <c r="D193" i="25" s="1"/>
  <c r="D16" i="3"/>
  <c r="E16" i="3" s="1"/>
  <c r="K13" i="3"/>
  <c r="I14" i="3"/>
  <c r="K14" i="3" s="1"/>
  <c r="J14" i="3"/>
  <c r="D190" i="26" l="1"/>
  <c r="D193" i="26" s="1"/>
  <c r="D18" i="3" s="1"/>
  <c r="D17" i="3"/>
  <c r="E17" i="3" s="1"/>
  <c r="D143" i="25"/>
  <c r="D146" i="25" s="1"/>
  <c r="B16" i="3"/>
  <c r="C16" i="3" s="1"/>
  <c r="D41" i="26"/>
  <c r="D44" i="26" s="1"/>
  <c r="H18" i="3" s="1"/>
  <c r="H17" i="3"/>
  <c r="D72" i="26"/>
  <c r="D75" i="26" s="1"/>
  <c r="F18" i="3" s="1"/>
  <c r="F17" i="3"/>
  <c r="G17" i="3" s="1"/>
  <c r="I15" i="3"/>
  <c r="J15" i="3"/>
  <c r="G18" i="3" l="1"/>
  <c r="G19" i="3" s="1"/>
  <c r="E18" i="3"/>
  <c r="E19" i="3" s="1"/>
  <c r="B17" i="3"/>
  <c r="C17" i="3" s="1"/>
  <c r="D143" i="26"/>
  <c r="D146" i="26" s="1"/>
  <c r="B18" i="3" s="1"/>
  <c r="K15" i="3"/>
  <c r="I16" i="3"/>
  <c r="K16" i="3" s="1"/>
  <c r="J16" i="3"/>
  <c r="C18" i="3" l="1"/>
  <c r="C19" i="3" s="1"/>
  <c r="I18" i="3"/>
  <c r="J18" i="3"/>
  <c r="I17" i="3"/>
  <c r="K17" i="3" s="1"/>
  <c r="J17" i="3"/>
  <c r="K18" i="3" l="1"/>
  <c r="K19" i="3" s="1"/>
  <c r="I19" i="3"/>
</calcChain>
</file>

<file path=xl/sharedStrings.xml><?xml version="1.0" encoding="utf-8"?>
<sst xmlns="http://schemas.openxmlformats.org/spreadsheetml/2006/main" count="1404" uniqueCount="181">
  <si>
    <t>Hill Country Cloggers</t>
  </si>
  <si>
    <t>Treasurer's Report</t>
  </si>
  <si>
    <t>SEFCU</t>
  </si>
  <si>
    <t>January</t>
  </si>
  <si>
    <t>SEFCU Checking</t>
  </si>
  <si>
    <t>Deposits</t>
  </si>
  <si>
    <t>Date</t>
  </si>
  <si>
    <t>Description</t>
  </si>
  <si>
    <t>Amount</t>
  </si>
  <si>
    <t>Expenses</t>
  </si>
  <si>
    <t>Check #</t>
  </si>
  <si>
    <t>Expense Total</t>
  </si>
  <si>
    <t>Summary</t>
  </si>
  <si>
    <t>Checking Beginning Balance</t>
  </si>
  <si>
    <t>Checking Ending Balance</t>
  </si>
  <si>
    <t>SEFCU MINT SHARE (Old Scutter Account)</t>
  </si>
  <si>
    <t>Interest</t>
  </si>
  <si>
    <t>Deposit Total</t>
  </si>
  <si>
    <t>Beginning Balance</t>
  </si>
  <si>
    <t>Ending Balance</t>
  </si>
  <si>
    <t>Trustco</t>
  </si>
  <si>
    <t>Trustco Checking</t>
  </si>
  <si>
    <t>Competition Team</t>
  </si>
  <si>
    <t>February</t>
  </si>
  <si>
    <t>TRUSTCO Business ACC.</t>
  </si>
  <si>
    <t>TRUSTCO - Comp Team</t>
  </si>
  <si>
    <t>SEFCU Mint Share</t>
  </si>
  <si>
    <t>SEFCU - Membership</t>
  </si>
  <si>
    <t>MONTHLY TOTALS</t>
  </si>
  <si>
    <t>GAIN/LOSS</t>
  </si>
  <si>
    <t>TOTALS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</si>
  <si>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</si>
  <si>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</si>
  <si>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</si>
  <si>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</si>
  <si>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</si>
  <si>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</si>
  <si>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</si>
  <si>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</si>
  <si>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</si>
  <si>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</si>
  <si>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</si>
  <si>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</si>
  <si>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NET GAIN/LOSS</t>
  </si>
  <si>
    <t>TOTAL G/L</t>
  </si>
  <si>
    <t>Hill Country Cloggers INC - Board of Directors Meeting</t>
  </si>
  <si>
    <t>Tom Poole - Treasurer / Web Master</t>
  </si>
  <si>
    <t>tpoole@hillcountrycloggers.org</t>
  </si>
  <si>
    <t>March</t>
  </si>
  <si>
    <t>June</t>
  </si>
  <si>
    <t>.</t>
  </si>
  <si>
    <t>July</t>
  </si>
  <si>
    <t>August</t>
  </si>
  <si>
    <t>September</t>
  </si>
  <si>
    <t>BALANCE</t>
  </si>
  <si>
    <t>October</t>
  </si>
  <si>
    <t>November</t>
  </si>
  <si>
    <t>December</t>
  </si>
  <si>
    <t>April</t>
  </si>
  <si>
    <t>May</t>
  </si>
  <si>
    <t>HCC TREASURY REPORT DATA ENTRY</t>
  </si>
  <si>
    <t>OPENING BALANCE</t>
  </si>
  <si>
    <t>ACCOUNT NAME</t>
  </si>
  <si>
    <t>TRUSTCO (Business)</t>
  </si>
  <si>
    <t>TRUSTCO (Comp Team)</t>
  </si>
  <si>
    <t>SEFCU (Membership)</t>
  </si>
  <si>
    <t>SEFCU (Savings)</t>
  </si>
  <si>
    <t>Year</t>
  </si>
  <si>
    <t>DEP</t>
  </si>
  <si>
    <t>Brunswick</t>
  </si>
  <si>
    <t>Class Dues - 1/7</t>
  </si>
  <si>
    <t>Beg Class Dues - 1/7</t>
  </si>
  <si>
    <t>Membership Dues - Rebecca Harrison</t>
  </si>
  <si>
    <t>Membership Dues - Bonnie Purcell</t>
  </si>
  <si>
    <t>2020</t>
  </si>
  <si>
    <t>Membership Dues - Julia Cowan, Dari Brendad</t>
  </si>
  <si>
    <t xml:space="preserve"> - Rita Cedar - Liz Hoerieg</t>
  </si>
  <si>
    <t>Class Dues - 1/22</t>
  </si>
  <si>
    <t>Membership Dues - Elaine Goldman</t>
  </si>
  <si>
    <t>Class Dues - 1/28</t>
  </si>
  <si>
    <t>Membership Dues - Yvonne Travalee</t>
  </si>
  <si>
    <t>Taps - Sam</t>
  </si>
  <si>
    <t>DEMO</t>
  </si>
  <si>
    <t>Windy Hill Orchard - CT 068</t>
  </si>
  <si>
    <t>Home of the Good Shepheard - CT 069</t>
  </si>
  <si>
    <t>2721</t>
  </si>
  <si>
    <t>Cheryl Kaulfuss - Corsages</t>
  </si>
  <si>
    <t>2722</t>
  </si>
  <si>
    <t>George Beaudoin - Christmas Orniments for 2020</t>
  </si>
  <si>
    <t>2723</t>
  </si>
  <si>
    <t>Jackie Lawlor - Boxes / Waivers</t>
  </si>
  <si>
    <t>2724</t>
  </si>
  <si>
    <t>USPS - PO Box Renewal</t>
  </si>
  <si>
    <t>2725</t>
  </si>
  <si>
    <t>Tom Poole - Web Page Hosting / Domain Renewal</t>
  </si>
  <si>
    <t>134</t>
  </si>
  <si>
    <t>NECC Registration 2020</t>
  </si>
  <si>
    <t>USDA - Ins</t>
  </si>
  <si>
    <t>CLOG - Ins</t>
  </si>
  <si>
    <t>George Beaudoin - Ink Cart</t>
  </si>
  <si>
    <t>Class Dues - 2/4</t>
  </si>
  <si>
    <t>HF</t>
  </si>
  <si>
    <t>Class Dues - 12/3, 10, 1/7, 14, 21, 28, 2/4, 11</t>
  </si>
  <si>
    <t>Class Dues - 2/25</t>
  </si>
  <si>
    <t>Van Rensselaer Manor CT 090</t>
  </si>
  <si>
    <t>Jackie Lawlor = Stamps</t>
  </si>
  <si>
    <t>Class Dues - 2/11</t>
  </si>
  <si>
    <t>Class Dues - 3/3</t>
  </si>
  <si>
    <t>Debit</t>
  </si>
  <si>
    <t>Checks Ordered</t>
  </si>
  <si>
    <t>Peregrine - CT 097</t>
  </si>
  <si>
    <t>Peregrine - CT 096</t>
  </si>
  <si>
    <t>Thomas R. Poole - Trailer Registration 2020</t>
  </si>
  <si>
    <t>Home of the Good Sheperd CT #091</t>
  </si>
  <si>
    <t>Class Dues - 7/7</t>
  </si>
  <si>
    <t>Class Dues - 2/25, 3/3, 10, 7/14</t>
  </si>
  <si>
    <t>Class Dues - 7/14</t>
  </si>
  <si>
    <t>Class Dues - 7/21</t>
  </si>
  <si>
    <t>Beg Reg - Isabella Cowan</t>
  </si>
  <si>
    <t>Class Dues - 7/27</t>
  </si>
  <si>
    <t>Class Dues - 8/10</t>
  </si>
  <si>
    <t>NECC Registration Refund</t>
  </si>
  <si>
    <t>Jerrilee Beaudoin</t>
  </si>
  <si>
    <t>Jessica Kaulfuss</t>
  </si>
  <si>
    <t>Kate Hendrickson</t>
  </si>
  <si>
    <t>Shakoah Manley</t>
  </si>
  <si>
    <t>Cassandra Spellman</t>
  </si>
  <si>
    <t>Elizabeth Danforth</t>
  </si>
  <si>
    <t>Jackie Lawlor - Stamps, Post Cards, Packets</t>
  </si>
  <si>
    <t>George Beaudoin - Picnic Supplys</t>
  </si>
  <si>
    <t>George Beaudoin - Stamps / Sound Cable</t>
  </si>
  <si>
    <t>George Beaudoin - Floor Hardware</t>
  </si>
  <si>
    <t>Donation for Shoes</t>
  </si>
  <si>
    <t>Donation / Memory of Jennie Ross</t>
  </si>
  <si>
    <t>RETURN - Floor Materials</t>
  </si>
  <si>
    <t>Poestenkill Christian Church</t>
  </si>
  <si>
    <t>Jackie Lawlor - Stamps / mailers</t>
  </si>
  <si>
    <t>George Beaudoin - Gift Bags HCCru</t>
  </si>
  <si>
    <t>George Beaudoin - Floor Materials</t>
  </si>
  <si>
    <t>2733</t>
  </si>
  <si>
    <t xml:space="preserve">George Beaudoin - </t>
  </si>
  <si>
    <t>Class Dues - 3/10</t>
  </si>
  <si>
    <t>Class Dues - 8/19</t>
  </si>
  <si>
    <t>Class Dues - 8/26</t>
  </si>
  <si>
    <t>West Hoosick Baptist Church</t>
  </si>
  <si>
    <t>Brittonkill Central School District</t>
  </si>
  <si>
    <t>Class Dues - 7/28, 8/11, 25</t>
  </si>
  <si>
    <t>Class Dues - 9/1</t>
  </si>
  <si>
    <t>Class Dues - 9/8</t>
  </si>
  <si>
    <t>Class Dues - 9/15</t>
  </si>
  <si>
    <t>Class Dues - 9/22</t>
  </si>
  <si>
    <t>Class Dues - 9/8, 22, 10/6</t>
  </si>
  <si>
    <t>Class Dues - 10/6</t>
  </si>
  <si>
    <t>Class Dues - 10/13</t>
  </si>
  <si>
    <t>Class Dues - 10/20</t>
  </si>
  <si>
    <t>Class Dues - 10/27</t>
  </si>
  <si>
    <t>2021</t>
  </si>
  <si>
    <t>Membership Annual Dues</t>
  </si>
  <si>
    <t>Old Saratoga Seniors CT 101</t>
  </si>
  <si>
    <t>Old Saratoga Seniors Aud Donation</t>
  </si>
  <si>
    <t>Tom Poole - Computer Repair Reinbursment</t>
  </si>
  <si>
    <t>Taps</t>
  </si>
  <si>
    <t>George Beaudoin - Material for Christmas Orniments</t>
  </si>
  <si>
    <t>Class Dues - 11/10</t>
  </si>
  <si>
    <t>Class Dues - 11/17</t>
  </si>
  <si>
    <t>Class Dues - 11/24</t>
  </si>
  <si>
    <t>Class Dues (Deposit Missing From Octobers Report)</t>
  </si>
  <si>
    <t>Class Dues - 12/1</t>
  </si>
  <si>
    <t>Class Dues - 12/8</t>
  </si>
  <si>
    <t>Class Dues - 12/22</t>
  </si>
  <si>
    <t>Class Dues - 12/15</t>
  </si>
  <si>
    <t>Class Dues - 12/29</t>
  </si>
  <si>
    <t>George Beaudoin - Mats for Dance Floors</t>
  </si>
  <si>
    <t>Jackie Lawlor - Stamps</t>
  </si>
  <si>
    <t>HILL COUNTRY CLOGGERS - ACCOUNTS SUMMARY 2020</t>
  </si>
  <si>
    <t>USDA - Members Insurance</t>
  </si>
  <si>
    <t>CLOG - Music Insurance</t>
  </si>
  <si>
    <t>George Beaudoin - Floor Mats</t>
  </si>
  <si>
    <t>Available Balance as of this Report</t>
  </si>
  <si>
    <t>Brittonkill Friends of Music - Donation</t>
  </si>
  <si>
    <t>George Beaudoin - Ornament Supplies / Sanitizer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</si>
</sst>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_(\$* #,##0.00_);_(\$* \(#,##0.00\);_(\$* \-??_);_(@_)"/>
    <numFmt numFmtId="166" formatCode="\$#,##0.00;[Red]\$#,##0.00"/>
    <numFmt numFmtId="167" formatCode="m/d/yy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u/>
      <sz val="24"/>
      <color indexed="8"/>
      <name val="Calibri"/>
      <family val="2"/>
      <charset val="1"/>
    </font>
    <font>
      <i/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i/>
      <u/>
      <sz val="2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10"/>
      <name val="Arial"/>
      <family val="2"/>
      <charset val="1"/>
    </font>
    <font>
      <i/>
      <u/>
      <sz val="26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i/>
      <u/>
      <sz val="24"/>
      <name val="Arial"/>
      <family val="2"/>
    </font>
    <font>
      <i/>
      <u/>
      <sz val="2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</cellStyleXfs>
  <cellXfs count="135">
    <xf numFmtId="0" fontId="0" fillId="0" borderId="0" xfId="0"/>
    <xf numFmtId="164" fontId="2" fillId="0" borderId="0" xfId="1" applyNumberFormat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165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166" fontId="5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3" fillId="0" borderId="0" xfId="1" applyFont="1" applyAlignment="1"/>
    <xf numFmtId="164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1" applyNumberFormat="1" applyAlignment="1"/>
    <xf numFmtId="167" fontId="2" fillId="0" borderId="0" xfId="1" applyNumberFormat="1" applyAlignment="1">
      <alignment horizontal="center"/>
    </xf>
    <xf numFmtId="164" fontId="2" fillId="0" borderId="1" xfId="1" applyNumberFormat="1" applyBorder="1" applyAlignment="1">
      <alignment horizontal="center"/>
    </xf>
    <xf numFmtId="49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left"/>
    </xf>
    <xf numFmtId="165" fontId="2" fillId="0" borderId="1" xfId="1" applyNumberFormat="1" applyBorder="1" applyAlignment="1">
      <alignment horizontal="right"/>
    </xf>
    <xf numFmtId="164" fontId="2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165" fontId="2" fillId="0" borderId="0" xfId="1" applyNumberFormat="1" applyFont="1" applyAlignment="1">
      <alignment horizontal="right"/>
    </xf>
    <xf numFmtId="164" fontId="2" fillId="0" borderId="2" xfId="1" applyNumberFormat="1" applyBorder="1" applyAlignment="1">
      <alignment horizontal="center"/>
    </xf>
    <xf numFmtId="49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left"/>
    </xf>
    <xf numFmtId="165" fontId="2" fillId="0" borderId="2" xfId="1" applyNumberFormat="1" applyBorder="1" applyAlignment="1">
      <alignment horizontal="right"/>
    </xf>
    <xf numFmtId="0" fontId="2" fillId="0" borderId="2" xfId="1" applyBorder="1" applyAlignment="1">
      <alignment horizontal="center"/>
    </xf>
    <xf numFmtId="0" fontId="2" fillId="0" borderId="0" xfId="1" applyFont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165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65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protection locked="0"/>
    </xf>
    <xf numFmtId="16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164" fontId="11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Alignment="1"/>
    <xf numFmtId="49" fontId="2" fillId="0" borderId="0" xfId="1" applyNumberFormat="1" applyFont="1" applyAlignment="1">
      <alignment horizontal="left"/>
    </xf>
    <xf numFmtId="0" fontId="2" fillId="0" borderId="0" xfId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2" fillId="2" borderId="4" xfId="1" applyFont="1" applyFill="1" applyBorder="1" applyAlignment="1" applyProtection="1"/>
    <xf numFmtId="0" fontId="2" fillId="2" borderId="5" xfId="1" applyFont="1" applyFill="1" applyBorder="1" applyAlignment="1" applyProtection="1"/>
    <xf numFmtId="0" fontId="2" fillId="0" borderId="6" xfId="1" applyBorder="1" applyAlignment="1" applyProtection="1">
      <alignment horizontal="center"/>
    </xf>
    <xf numFmtId="165" fontId="2" fillId="0" borderId="0" xfId="1" applyNumberFormat="1" applyBorder="1" applyAlignment="1" applyProtection="1">
      <alignment horizontal="center"/>
      <protection locked="0"/>
    </xf>
    <xf numFmtId="165" fontId="2" fillId="0" borderId="7" xfId="1" applyNumberFormat="1" applyFont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5" fontId="2" fillId="0" borderId="8" xfId="1" applyNumberFormat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  <protection locked="0"/>
    </xf>
    <xf numFmtId="165" fontId="2" fillId="2" borderId="7" xfId="1" applyNumberForma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</xf>
    <xf numFmtId="165" fontId="2" fillId="2" borderId="10" xfId="1" applyNumberFormat="1" applyFill="1" applyBorder="1" applyAlignment="1" applyProtection="1">
      <alignment horizontal="center"/>
    </xf>
    <xf numFmtId="165" fontId="2" fillId="0" borderId="10" xfId="1" applyNumberFormat="1" applyFill="1" applyBorder="1" applyAlignment="1" applyProtection="1">
      <alignment horizontal="center"/>
    </xf>
    <xf numFmtId="165" fontId="2" fillId="0" borderId="7" xfId="1" applyNumberFormat="1" applyFill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165" fontId="2" fillId="0" borderId="12" xfId="1" applyNumberFormat="1" applyBorder="1" applyAlignment="1" applyProtection="1">
      <alignment horizontal="center"/>
    </xf>
    <xf numFmtId="165" fontId="2" fillId="0" borderId="1" xfId="1" applyNumberFormat="1" applyBorder="1" applyAlignment="1" applyProtection="1">
      <alignment horizontal="center"/>
    </xf>
    <xf numFmtId="165" fontId="2" fillId="0" borderId="13" xfId="1" applyNumberFormat="1" applyFill="1" applyBorder="1" applyAlignment="1" applyProtection="1">
      <alignment horizontal="center"/>
    </xf>
    <xf numFmtId="165" fontId="2" fillId="2" borderId="5" xfId="1" applyNumberFormat="1" applyFill="1" applyBorder="1" applyAlignment="1" applyProtection="1">
      <alignment horizontal="center"/>
    </xf>
    <xf numFmtId="165" fontId="2" fillId="2" borderId="4" xfId="1" applyNumberFormat="1" applyFill="1" applyBorder="1" applyAlignment="1" applyProtection="1">
      <alignment horizontal="center"/>
    </xf>
    <xf numFmtId="165" fontId="2" fillId="2" borderId="4" xfId="1" applyNumberFormat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center"/>
    </xf>
    <xf numFmtId="165" fontId="2" fillId="0" borderId="0" xfId="1" applyNumberFormat="1" applyFill="1" applyBorder="1" applyAlignment="1" applyProtection="1">
      <alignment horizontal="center"/>
    </xf>
    <xf numFmtId="0" fontId="2" fillId="0" borderId="0" xfId="1" applyAlignment="1" applyProtection="1">
      <alignment horizontal="right"/>
    </xf>
    <xf numFmtId="165" fontId="2" fillId="0" borderId="0" xfId="1" applyNumberFormat="1" applyAlignment="1" applyProtection="1">
      <alignment horizontal="center"/>
    </xf>
    <xf numFmtId="0" fontId="2" fillId="0" borderId="0" xfId="1" applyFill="1" applyBorder="1" applyAlignment="1" applyProtection="1"/>
    <xf numFmtId="166" fontId="2" fillId="0" borderId="0" xfId="1" applyNumberFormat="1" applyAlignment="1">
      <alignment horizontal="right"/>
    </xf>
    <xf numFmtId="49" fontId="13" fillId="0" borderId="0" xfId="1" applyNumberFormat="1" applyFont="1" applyAlignment="1">
      <alignment horizontal="left"/>
    </xf>
    <xf numFmtId="164" fontId="2" fillId="0" borderId="0" xfId="1" applyNumberFormat="1" applyAlignment="1" applyProtection="1">
      <alignment horizontal="center"/>
      <protection locked="0"/>
    </xf>
    <xf numFmtId="49" fontId="14" fillId="0" borderId="0" xfId="2" applyNumberFormat="1" applyFont="1" applyFill="1" applyBorder="1" applyAlignment="1" applyProtection="1"/>
    <xf numFmtId="165" fontId="2" fillId="0" borderId="0" xfId="1" applyNumberFormat="1" applyFill="1" applyBorder="1" applyAlignment="1" applyProtection="1">
      <alignment horizontal="center"/>
      <protection locked="0"/>
    </xf>
    <xf numFmtId="165" fontId="2" fillId="3" borderId="0" xfId="1" applyNumberFormat="1" applyFill="1" applyBorder="1" applyAlignment="1" applyProtection="1">
      <alignment horizontal="center"/>
      <protection locked="0"/>
    </xf>
    <xf numFmtId="165" fontId="2" fillId="4" borderId="7" xfId="1" applyNumberFormat="1" applyFill="1" applyBorder="1" applyAlignment="1" applyProtection="1">
      <alignment horizontal="center"/>
    </xf>
    <xf numFmtId="165" fontId="2" fillId="4" borderId="0" xfId="1" applyNumberFormat="1" applyFill="1" applyBorder="1" applyAlignment="1" applyProtection="1">
      <alignment horizontal="center"/>
    </xf>
    <xf numFmtId="165" fontId="2" fillId="3" borderId="10" xfId="1" applyNumberFormat="1" applyFill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0" xfId="0" applyAlignment="1">
      <alignment horizontal="right"/>
    </xf>
    <xf numFmtId="165" fontId="0" fillId="0" borderId="15" xfId="0" applyNumberFormat="1" applyBorder="1" applyAlignment="1">
      <alignment horizontal="right"/>
    </xf>
    <xf numFmtId="165" fontId="2" fillId="0" borderId="15" xfId="1" applyNumberFormat="1" applyBorder="1" applyAlignment="1" applyProtection="1">
      <alignment horizontal="center"/>
      <protection locked="0"/>
    </xf>
    <xf numFmtId="49" fontId="2" fillId="0" borderId="0" xfId="1" applyNumberFormat="1" applyFont="1" applyAlignment="1">
      <alignment horizontal="center"/>
    </xf>
    <xf numFmtId="49" fontId="9" fillId="0" borderId="0" xfId="1" applyNumberFormat="1" applyFont="1" applyBorder="1" applyAlignment="1">
      <alignment horizontal="center"/>
    </xf>
    <xf numFmtId="49" fontId="2" fillId="0" borderId="0" xfId="1" applyNumberFormat="1" applyFont="1" applyAlignment="1" applyProtection="1">
      <alignment horizontal="center"/>
      <protection locked="0"/>
    </xf>
    <xf numFmtId="49" fontId="10" fillId="0" borderId="0" xfId="1" applyNumberFormat="1" applyFont="1" applyAlignment="1">
      <alignment horizontal="center"/>
    </xf>
    <xf numFmtId="49" fontId="11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0" fontId="9" fillId="0" borderId="0" xfId="1" applyFont="1" applyAlignment="1">
      <alignment horizontal="left"/>
    </xf>
    <xf numFmtId="165" fontId="9" fillId="0" borderId="0" xfId="1" applyNumberFormat="1" applyFont="1" applyAlignment="1">
      <alignment horizontal="center"/>
    </xf>
    <xf numFmtId="164" fontId="19" fillId="0" borderId="0" xfId="1" applyNumberFormat="1" applyFont="1" applyAlignment="1">
      <alignment horizontal="center"/>
    </xf>
    <xf numFmtId="49" fontId="19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165" fontId="19" fillId="0" borderId="0" xfId="1" applyNumberFormat="1" applyFont="1" applyAlignment="1">
      <alignment horizontal="right"/>
    </xf>
    <xf numFmtId="164" fontId="19" fillId="0" borderId="2" xfId="1" applyNumberFormat="1" applyFont="1" applyBorder="1" applyAlignment="1">
      <alignment horizontal="center"/>
    </xf>
    <xf numFmtId="49" fontId="19" fillId="0" borderId="2" xfId="1" applyNumberFormat="1" applyFont="1" applyBorder="1" applyAlignment="1">
      <alignment horizontal="center"/>
    </xf>
    <xf numFmtId="0" fontId="19" fillId="0" borderId="2" xfId="1" applyFont="1" applyBorder="1" applyAlignment="1">
      <alignment horizontal="left"/>
    </xf>
    <xf numFmtId="165" fontId="19" fillId="0" borderId="2" xfId="1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7" fillId="0" borderId="0" xfId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49" fontId="3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0" xfId="1" applyFont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165" fontId="2" fillId="2" borderId="14" xfId="1" applyNumberFormat="1" applyFont="1" applyFill="1" applyBorder="1" applyAlignment="1" applyProtection="1">
      <alignment horizontal="right"/>
    </xf>
  </cellXfs>
  <cellStyles count="6">
    <cellStyle name="Excel Built-in Normal" xfId="1"/>
    <cellStyle name="Hyperlink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728979115476E-2"/>
          <c:y val="7.7193246961509684E-2"/>
          <c:w val="0.6755860197903818"/>
          <c:h val="0.80000274123746207"/>
        </c:manualLayout>
      </c:layout>
      <c:lineChart>
        <c:grouping val="standard"/>
        <c:varyColors val="0"/>
        <c:ser>
          <c:idx val="0"/>
          <c:order val="0"/>
          <c:tx>
            <c:v>TRUSTCO Business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SUMMARY'!$B$7:$B$18</c:f>
              <c:numCache>
                <c:formatCode>_(\$* #,##0.00_);_(\$* \(#,##0.00\);_(\$* \-??_);_(@_)</c:formatCode>
                <c:ptCount val="12"/>
                <c:pt idx="0">
                  <c:v>2939.1800000000003</c:v>
                </c:pt>
                <c:pt idx="1">
                  <c:v>2641.3900000000003</c:v>
                </c:pt>
                <c:pt idx="2">
                  <c:v>2741.3900000000003</c:v>
                </c:pt>
                <c:pt idx="3">
                  <c:v>2741.3900000000003</c:v>
                </c:pt>
                <c:pt idx="4">
                  <c:v>2808.3900000000003</c:v>
                </c:pt>
                <c:pt idx="5">
                  <c:v>2673.4200000000005</c:v>
                </c:pt>
                <c:pt idx="6">
                  <c:v>2444.6800000000007</c:v>
                </c:pt>
                <c:pt idx="7">
                  <c:v>2354.9900000000007</c:v>
                </c:pt>
                <c:pt idx="8">
                  <c:v>2390.8900000000008</c:v>
                </c:pt>
                <c:pt idx="9">
                  <c:v>2255.8900000000008</c:v>
                </c:pt>
                <c:pt idx="10">
                  <c:v>2143.0900000000006</c:v>
                </c:pt>
                <c:pt idx="11">
                  <c:v>1989.3800000000006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8-4544-B242-A7A83D27756E}"/>
            </c:ext>
          </c:extLst>
        </c:ser>
        <c:ser>
          <c:idx val="1"/>
          <c:order val="1"/>
          <c:tx>
            <c:v>TRUSTCO Comp Team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SUMMARY'!$D$7:$D$18</c:f>
              <c:numCache>
                <c:formatCode>_(\$* #,##0.00_);_(\$* \(#,##0.00\);_(\$* \-??_);_(@_)</c:formatCode>
                <c:ptCount val="12"/>
                <c:pt idx="0">
                  <c:v>967.55</c:v>
                </c:pt>
                <c:pt idx="1">
                  <c:v>967.55</c:v>
                </c:pt>
                <c:pt idx="2">
                  <c:v>967.55</c:v>
                </c:pt>
                <c:pt idx="3">
                  <c:v>967.55</c:v>
                </c:pt>
                <c:pt idx="4">
                  <c:v>967.55</c:v>
                </c:pt>
                <c:pt idx="5">
                  <c:v>1407.55</c:v>
                </c:pt>
                <c:pt idx="6">
                  <c:v>1407.55</c:v>
                </c:pt>
                <c:pt idx="7">
                  <c:v>1407.55</c:v>
                </c:pt>
                <c:pt idx="8">
                  <c:v>1407.55</c:v>
                </c:pt>
                <c:pt idx="9">
                  <c:v>1407.55</c:v>
                </c:pt>
                <c:pt idx="10">
                  <c:v>1407.55</c:v>
                </c:pt>
                <c:pt idx="11">
                  <c:v>1407.55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8-4544-B242-A7A83D27756E}"/>
            </c:ext>
          </c:extLst>
        </c:ser>
        <c:ser>
          <c:idx val="2"/>
          <c:order val="2"/>
          <c:tx>
            <c:v>SEFCU - Mint Share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SUMMARY'!$F$7:$F$18</c:f>
              <c:numCache>
                <c:formatCode>_(\$* #,##0.00_);_(\$* \(#,##0.00\);_(\$* \-??_);_(@_)</c:formatCode>
                <c:ptCount val="12"/>
                <c:pt idx="0">
                  <c:v>2061.04</c:v>
                </c:pt>
                <c:pt idx="1">
                  <c:v>2061.4499999999998</c:v>
                </c:pt>
                <c:pt idx="2">
                  <c:v>2061.4499999999998</c:v>
                </c:pt>
                <c:pt idx="3">
                  <c:v>2061.98</c:v>
                </c:pt>
                <c:pt idx="4">
                  <c:v>2062.15</c:v>
                </c:pt>
                <c:pt idx="5">
                  <c:v>2062.3200000000002</c:v>
                </c:pt>
                <c:pt idx="6">
                  <c:v>2062.4900000000002</c:v>
                </c:pt>
                <c:pt idx="7">
                  <c:v>2062.6600000000003</c:v>
                </c:pt>
                <c:pt idx="8">
                  <c:v>2062.8300000000004</c:v>
                </c:pt>
                <c:pt idx="9">
                  <c:v>2063.0000000000005</c:v>
                </c:pt>
                <c:pt idx="10">
                  <c:v>2063.1700000000005</c:v>
                </c:pt>
                <c:pt idx="11">
                  <c:v>2063.3400000000006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8-4544-B242-A7A83D27756E}"/>
            </c:ext>
          </c:extLst>
        </c:ser>
        <c:ser>
          <c:idx val="3"/>
          <c:order val="3"/>
          <c:tx>
            <c:v>SEFCU - Membership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SUMMARY'!$H$7:$H$18</c:f>
              <c:numCache>
                <c:formatCode>_(\$* #,##0.00_);_(\$* \(#,##0.00\);_(\$* \-??_);_(@_)</c:formatCode>
                <c:ptCount val="12"/>
                <c:pt idx="0">
                  <c:v>5789.51</c:v>
                </c:pt>
                <c:pt idx="1">
                  <c:v>5918.51</c:v>
                </c:pt>
                <c:pt idx="2">
                  <c:v>5918.51</c:v>
                </c:pt>
                <c:pt idx="3">
                  <c:v>5957.41</c:v>
                </c:pt>
                <c:pt idx="4">
                  <c:v>5957.41</c:v>
                </c:pt>
                <c:pt idx="5">
                  <c:v>5957.41</c:v>
                </c:pt>
                <c:pt idx="6">
                  <c:v>6068.41</c:v>
                </c:pt>
                <c:pt idx="7">
                  <c:v>6133.41</c:v>
                </c:pt>
                <c:pt idx="8">
                  <c:v>6246.41</c:v>
                </c:pt>
                <c:pt idx="9">
                  <c:v>6373.41</c:v>
                </c:pt>
                <c:pt idx="10">
                  <c:v>7339.41</c:v>
                </c:pt>
                <c:pt idx="11">
                  <c:v>7043.51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F8-4544-B242-A7A83D27756E}"/>
            </c:ext>
          </c:extLst>
        </c:ser>
        <c:ser>
          <c:idx val="4"/>
          <c:order val="4"/>
          <c:tx>
            <c:v>ACCOUNT TOTAL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SUMMARY'!$J$7:$J$18</c:f>
              <c:numCache>
                <c:formatCode>_(\$* #,##0.00_);_(\$* \(#,##0.00\);_(\$* \-??_);_(@_)</c:formatCode>
                <c:ptCount val="12"/>
                <c:pt idx="0">
                  <c:v>10789.73</c:v>
                </c:pt>
                <c:pt idx="1">
                  <c:v>10621.35</c:v>
                </c:pt>
                <c:pt idx="2">
                  <c:v>10721.35</c:v>
                </c:pt>
                <c:pt idx="3">
                  <c:v>10760.78</c:v>
                </c:pt>
                <c:pt idx="4">
                  <c:v>10827.95</c:v>
                </c:pt>
                <c:pt idx="5">
                  <c:v>10693.150000000001</c:v>
                </c:pt>
                <c:pt idx="6">
                  <c:v>10575.580000000002</c:v>
                </c:pt>
                <c:pt idx="7">
                  <c:v>10551.060000000001</c:v>
                </c:pt>
                <c:pt idx="8">
                  <c:v>10700.130000000001</c:v>
                </c:pt>
                <c:pt idx="9">
                  <c:v>10692.300000000001</c:v>
                </c:pt>
                <c:pt idx="10">
                  <c:v>11545.670000000002</c:v>
                </c:pt>
                <c:pt idx="11">
                  <c:v>11096.230000000001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F8-4544-B242-A7A83D277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77696"/>
        <c:axId val="140104064"/>
      </c:lineChart>
      <c:catAx>
        <c:axId val="14007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0104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010406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\$* #,##0.00_);_(\$* \(#,##0.00\);_(\$* \-??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0077696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037986054418884"/>
          <c:y val="0.30877303494957881"/>
          <c:w val="0.18617637678233392"/>
          <c:h val="0.421054105078970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89" r="0.75000000000000089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142875</xdr:rowOff>
    </xdr:to>
    <xdr:pic>
      <xdr:nvPicPr>
        <xdr:cNvPr id="3099" name="Picture 5">
          <a:extLst>
            <a:ext uri="{FF2B5EF4-FFF2-40B4-BE49-F238E27FC236}">
              <a16:creationId xmlns:a16="http://schemas.microsoft.com/office/drawing/2014/main" id="{00000000-0008-0000-0D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10</xdr:col>
      <xdr:colOff>771525</xdr:colOff>
      <xdr:row>33</xdr:row>
      <xdr:rowOff>95250</xdr:rowOff>
    </xdr:to>
    <xdr:graphicFrame macro="">
      <xdr:nvGraphicFramePr>
        <xdr:cNvPr id="3100" name="Chart 2">
          <a:extLst>
            <a:ext uri="{FF2B5EF4-FFF2-40B4-BE49-F238E27FC236}">
              <a16:creationId xmlns:a16="http://schemas.microsoft.com/office/drawing/2014/main" id="{00000000-0008-0000-0D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10" sqref="D10"/>
    </sheetView>
  </sheetViews>
  <sheetFormatPr defaultColWidth="11.85546875" defaultRowHeight="21.75" customHeight="1" x14ac:dyDescent="0.2"/>
  <cols>
    <col min="1" max="1" width="11.85546875" style="98"/>
    <col min="2" max="2" width="21.28515625" style="98" customWidth="1"/>
    <col min="3" max="3" width="11.85546875" style="98"/>
    <col min="4" max="4" width="24.7109375" style="98" customWidth="1"/>
    <col min="5" max="16384" width="11.85546875" style="98"/>
  </cols>
  <sheetData>
    <row r="1" spans="1:10" ht="21.75" customHeight="1" x14ac:dyDescent="0.45">
      <c r="A1" s="123" t="s">
        <v>60</v>
      </c>
      <c r="B1" s="123"/>
      <c r="C1" s="123"/>
      <c r="D1" s="123"/>
      <c r="E1" s="123"/>
      <c r="F1" s="100"/>
      <c r="G1" s="100"/>
      <c r="H1" s="99"/>
      <c r="I1" s="99"/>
      <c r="J1" s="99"/>
    </row>
    <row r="2" spans="1:10" ht="21.75" customHeight="1" x14ac:dyDescent="0.45">
      <c r="A2" s="123"/>
      <c r="B2" s="123"/>
      <c r="C2" s="123"/>
      <c r="D2" s="123"/>
      <c r="E2" s="123"/>
      <c r="F2" s="100"/>
      <c r="G2" s="100"/>
      <c r="H2" s="99"/>
      <c r="I2" s="99"/>
      <c r="J2" s="99"/>
    </row>
    <row r="3" spans="1:10" ht="21.75" customHeight="1" x14ac:dyDescent="0.45">
      <c r="A3" s="100"/>
      <c r="B3" s="100"/>
      <c r="C3" s="100"/>
      <c r="D3" s="100"/>
      <c r="E3" s="100"/>
      <c r="F3" s="100"/>
      <c r="G3" s="100"/>
      <c r="H3" s="99"/>
      <c r="I3" s="99"/>
      <c r="J3" s="99"/>
    </row>
    <row r="4" spans="1:10" ht="21.75" customHeight="1" x14ac:dyDescent="0.25">
      <c r="B4" s="103" t="s">
        <v>67</v>
      </c>
      <c r="C4" s="102">
        <v>2020</v>
      </c>
    </row>
    <row r="6" spans="1:10" ht="21.75" customHeight="1" x14ac:dyDescent="0.25">
      <c r="B6" s="101" t="s">
        <v>62</v>
      </c>
      <c r="C6" s="101"/>
      <c r="D6" s="101" t="s">
        <v>61</v>
      </c>
    </row>
    <row r="7" spans="1:10" ht="21.75" customHeight="1" x14ac:dyDescent="0.2">
      <c r="B7" s="98" t="s">
        <v>63</v>
      </c>
      <c r="D7" s="104">
        <v>3255.78</v>
      </c>
    </row>
    <row r="8" spans="1:10" ht="21.75" customHeight="1" x14ac:dyDescent="0.2">
      <c r="B8" s="98" t="s">
        <v>64</v>
      </c>
      <c r="D8" s="104">
        <v>1417.55</v>
      </c>
    </row>
    <row r="9" spans="1:10" ht="21.75" customHeight="1" x14ac:dyDescent="0.25">
      <c r="B9" s="98" t="s">
        <v>65</v>
      </c>
      <c r="D9" s="105">
        <v>5616.51</v>
      </c>
    </row>
    <row r="10" spans="1:10" ht="21.75" customHeight="1" x14ac:dyDescent="0.25">
      <c r="B10" s="98" t="s">
        <v>66</v>
      </c>
      <c r="D10" s="105">
        <v>2060.6</v>
      </c>
    </row>
  </sheetData>
  <mergeCells count="1">
    <mergeCell ref="A1:E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53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A11" s="1">
        <v>44075</v>
      </c>
      <c r="B11" s="2" t="s">
        <v>101</v>
      </c>
      <c r="C11" s="3" t="s">
        <v>146</v>
      </c>
      <c r="D11" s="4">
        <v>19</v>
      </c>
    </row>
    <row r="12" spans="1:12" x14ac:dyDescent="0.25">
      <c r="A12" s="1">
        <v>44079</v>
      </c>
      <c r="B12" s="2" t="s">
        <v>69</v>
      </c>
      <c r="C12" s="58" t="s">
        <v>147</v>
      </c>
      <c r="D12" s="4">
        <v>27</v>
      </c>
    </row>
    <row r="13" spans="1:12" x14ac:dyDescent="0.25">
      <c r="A13" s="1">
        <v>44089</v>
      </c>
      <c r="B13" s="5" t="s">
        <v>69</v>
      </c>
      <c r="C13" s="3" t="s">
        <v>148</v>
      </c>
      <c r="D13" s="4">
        <v>17</v>
      </c>
    </row>
    <row r="14" spans="1:12" x14ac:dyDescent="0.25">
      <c r="A14" s="1">
        <v>44091</v>
      </c>
      <c r="B14" s="18" t="s">
        <v>69</v>
      </c>
      <c r="C14" s="3" t="s">
        <v>149</v>
      </c>
      <c r="D14" s="4">
        <v>29</v>
      </c>
    </row>
    <row r="15" spans="1:12" x14ac:dyDescent="0.25">
      <c r="A15" s="1">
        <v>44099</v>
      </c>
      <c r="B15" s="2" t="s">
        <v>69</v>
      </c>
      <c r="C15" s="3" t="s">
        <v>150</v>
      </c>
      <c r="D15" s="4">
        <v>21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113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44075</v>
      </c>
      <c r="B41" s="5"/>
      <c r="C41" s="3" t="s">
        <v>13</v>
      </c>
      <c r="D41" s="64">
        <f>SUM(AUG!D44)</f>
        <v>6133.41</v>
      </c>
    </row>
    <row r="42" spans="1:12" x14ac:dyDescent="0.25">
      <c r="B42" s="5"/>
      <c r="C42" s="3" t="s">
        <v>5</v>
      </c>
      <c r="D42" s="28">
        <f>SUM(D23)</f>
        <v>113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44104</v>
      </c>
      <c r="C44" s="3" t="s">
        <v>14</v>
      </c>
      <c r="D44" s="4">
        <f>SUM(D41:D43)</f>
        <v>6246.41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53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44075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44075</v>
      </c>
      <c r="C72" s="3" t="s">
        <v>18</v>
      </c>
      <c r="D72" s="64">
        <f>SUM(AUG!D75)</f>
        <v>2062.6600000000003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44104</v>
      </c>
      <c r="C75" s="3" t="s">
        <v>19</v>
      </c>
      <c r="D75" s="4">
        <f>SUM(D72:D74)</f>
        <v>2062.8300000000004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53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>
        <v>44079</v>
      </c>
      <c r="B107" s="38" t="s">
        <v>82</v>
      </c>
      <c r="C107" s="39" t="s">
        <v>158</v>
      </c>
      <c r="D107" s="40">
        <v>100</v>
      </c>
    </row>
    <row r="108" spans="1:6" s="41" customFormat="1" x14ac:dyDescent="0.25">
      <c r="A108" s="37">
        <v>44079</v>
      </c>
      <c r="B108" s="38" t="s">
        <v>82</v>
      </c>
      <c r="C108" s="39" t="s">
        <v>159</v>
      </c>
      <c r="D108" s="40">
        <v>20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120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44095</v>
      </c>
      <c r="B123" s="5">
        <v>2740</v>
      </c>
      <c r="C123" s="3" t="s">
        <v>160</v>
      </c>
      <c r="D123" s="4">
        <v>49.25</v>
      </c>
      <c r="E123" s="15"/>
      <c r="F123" s="15"/>
    </row>
    <row r="124" spans="1:6" ht="14.25" customHeight="1" x14ac:dyDescent="0.25">
      <c r="A124" s="1">
        <v>44095</v>
      </c>
      <c r="B124" s="5">
        <v>2741</v>
      </c>
      <c r="C124" s="3" t="s">
        <v>162</v>
      </c>
      <c r="D124" s="4">
        <v>34.85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84.1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44075</v>
      </c>
      <c r="C143" s="3" t="s">
        <v>13</v>
      </c>
      <c r="D143" s="28">
        <f>SUM(AUG!D146)</f>
        <v>2354.9900000000007</v>
      </c>
    </row>
    <row r="144" spans="1:6" x14ac:dyDescent="0.25">
      <c r="C144" s="3" t="s">
        <v>5</v>
      </c>
      <c r="D144" s="4">
        <f>SUM(D117)</f>
        <v>120</v>
      </c>
    </row>
    <row r="145" spans="1:6" x14ac:dyDescent="0.25">
      <c r="C145" s="3" t="s">
        <v>9</v>
      </c>
      <c r="D145" s="4">
        <f>SUM(-D138)</f>
        <v>-84.1</v>
      </c>
    </row>
    <row r="146" spans="1:6" x14ac:dyDescent="0.25">
      <c r="A146" s="1">
        <v>44104</v>
      </c>
      <c r="C146" s="3" t="s">
        <v>14</v>
      </c>
      <c r="D146" s="4">
        <f>SUM(D143:D145)</f>
        <v>2390.8900000000008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53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44075</v>
      </c>
      <c r="C190" s="3" t="s">
        <v>13</v>
      </c>
      <c r="D190" s="28">
        <f>SUM(AUG!D193)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44104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55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A11" s="1">
        <v>44110</v>
      </c>
      <c r="B11" s="2" t="s">
        <v>101</v>
      </c>
      <c r="C11" s="3" t="s">
        <v>151</v>
      </c>
      <c r="D11" s="4">
        <v>23</v>
      </c>
    </row>
    <row r="12" spans="1:12" x14ac:dyDescent="0.25">
      <c r="A12" s="1">
        <v>44118</v>
      </c>
      <c r="B12" s="2" t="s">
        <v>69</v>
      </c>
      <c r="C12" s="58" t="s">
        <v>152</v>
      </c>
      <c r="D12" s="4">
        <v>22</v>
      </c>
    </row>
    <row r="13" spans="1:12" x14ac:dyDescent="0.25">
      <c r="A13" s="1">
        <v>44124</v>
      </c>
      <c r="B13" s="5" t="s">
        <v>69</v>
      </c>
      <c r="C13" s="3" t="s">
        <v>153</v>
      </c>
      <c r="D13" s="4">
        <v>42</v>
      </c>
    </row>
    <row r="14" spans="1:12" x14ac:dyDescent="0.25">
      <c r="A14" s="1">
        <v>44130</v>
      </c>
      <c r="B14" s="18" t="s">
        <v>69</v>
      </c>
      <c r="C14" s="3" t="s">
        <v>154</v>
      </c>
      <c r="D14" s="4">
        <v>40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127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44105</v>
      </c>
      <c r="B41" s="5"/>
      <c r="C41" s="3" t="s">
        <v>13</v>
      </c>
      <c r="D41" s="64">
        <f>SUM(SEP!D44)</f>
        <v>6246.41</v>
      </c>
    </row>
    <row r="42" spans="1:12" x14ac:dyDescent="0.25">
      <c r="B42" s="5"/>
      <c r="C42" s="3" t="s">
        <v>5</v>
      </c>
      <c r="D42" s="28">
        <f>SUM(D23)</f>
        <v>127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44135</v>
      </c>
      <c r="C44" s="3" t="s">
        <v>14</v>
      </c>
      <c r="D44" s="4">
        <f>SUM(D41:D43)</f>
        <v>6373.41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55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44105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44105</v>
      </c>
      <c r="C72" s="3" t="s">
        <v>18</v>
      </c>
      <c r="D72" s="64">
        <f>SUM(SEP!D75)</f>
        <v>2062.8300000000004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44135</v>
      </c>
      <c r="C75" s="3" t="s">
        <v>19</v>
      </c>
      <c r="D75" s="4">
        <f>SUM(D72:D74)</f>
        <v>2063.0000000000005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55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>
        <v>44118</v>
      </c>
      <c r="B107" s="38" t="s">
        <v>68</v>
      </c>
      <c r="C107" s="39" t="s">
        <v>161</v>
      </c>
      <c r="D107" s="40">
        <v>15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44110</v>
      </c>
      <c r="B123" s="5">
        <v>2742</v>
      </c>
      <c r="C123" s="3" t="s">
        <v>144</v>
      </c>
      <c r="D123" s="4">
        <v>75</v>
      </c>
      <c r="E123" s="15"/>
      <c r="F123" s="15"/>
    </row>
    <row r="124" spans="1:6" ht="14.25" customHeight="1" x14ac:dyDescent="0.25">
      <c r="A124" s="1">
        <v>44110</v>
      </c>
      <c r="B124" s="5">
        <v>2743</v>
      </c>
      <c r="C124" s="3" t="s">
        <v>145</v>
      </c>
      <c r="D124" s="4">
        <v>75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150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44105</v>
      </c>
      <c r="C143" s="3" t="s">
        <v>13</v>
      </c>
      <c r="D143" s="28">
        <f>SUM(SEP!D146)</f>
        <v>2390.8900000000008</v>
      </c>
    </row>
    <row r="144" spans="1:6" x14ac:dyDescent="0.25">
      <c r="C144" s="3" t="s">
        <v>5</v>
      </c>
      <c r="D144" s="4">
        <f>SUM(D117)</f>
        <v>15</v>
      </c>
    </row>
    <row r="145" spans="1:6" x14ac:dyDescent="0.25">
      <c r="C145" s="3" t="s">
        <v>9</v>
      </c>
      <c r="D145" s="4">
        <f>SUM(-D138)</f>
        <v>-150</v>
      </c>
    </row>
    <row r="146" spans="1:6" x14ac:dyDescent="0.25">
      <c r="A146" s="1">
        <v>44135</v>
      </c>
      <c r="C146" s="3" t="s">
        <v>14</v>
      </c>
      <c r="D146" s="4">
        <f>SUM(D143:D145)</f>
        <v>2255.8900000000008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55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44105</v>
      </c>
      <c r="C190" s="3" t="s">
        <v>13</v>
      </c>
      <c r="D190" s="28">
        <f>SUM(SEP!D193)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44135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9" ht="14.25" customHeight="1" x14ac:dyDescent="0.25">
      <c r="B2" s="127"/>
      <c r="C2" s="127"/>
      <c r="D2" s="129" t="s">
        <v>2</v>
      </c>
      <c r="E2" s="129"/>
      <c r="F2" s="129"/>
      <c r="G2" s="6"/>
    </row>
    <row r="3" spans="1:9" ht="15.75" x14ac:dyDescent="0.25">
      <c r="B3" s="127"/>
      <c r="C3" s="127"/>
      <c r="D3" s="7" t="s">
        <v>56</v>
      </c>
      <c r="E3" s="130">
        <f>SUM('DATA ENTRY'!C4)</f>
        <v>2020</v>
      </c>
      <c r="F3" s="130"/>
    </row>
    <row r="4" spans="1:9" ht="14.25" customHeight="1" x14ac:dyDescent="0.25">
      <c r="B4" s="8"/>
      <c r="C4" s="9"/>
      <c r="D4" s="7"/>
      <c r="E4" s="10"/>
      <c r="F4" s="10"/>
    </row>
    <row r="5" spans="1:9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9" ht="14.25" customHeight="1" x14ac:dyDescent="0.5">
      <c r="A6" s="125"/>
      <c r="B6" s="125"/>
      <c r="C6" s="125"/>
      <c r="D6" s="125"/>
      <c r="E6" s="10"/>
      <c r="F6" s="10"/>
      <c r="G6" s="11"/>
    </row>
    <row r="7" spans="1:9" ht="14.25" customHeight="1" x14ac:dyDescent="0.5">
      <c r="A7" s="12"/>
      <c r="B7" s="13"/>
      <c r="C7" s="14"/>
      <c r="D7" s="13"/>
      <c r="E7" s="10"/>
      <c r="F7" s="10"/>
      <c r="G7" s="11"/>
    </row>
    <row r="8" spans="1:9" x14ac:dyDescent="0.25">
      <c r="A8" s="124" t="s">
        <v>5</v>
      </c>
      <c r="B8" s="124"/>
      <c r="C8" s="124"/>
      <c r="D8" s="124"/>
      <c r="E8" s="124"/>
      <c r="F8" s="124"/>
      <c r="G8" s="15"/>
    </row>
    <row r="9" spans="1:9" x14ac:dyDescent="0.25">
      <c r="A9" s="124"/>
      <c r="B9" s="124"/>
      <c r="C9" s="124"/>
      <c r="D9" s="124"/>
      <c r="E9" s="124"/>
      <c r="F9" s="124"/>
    </row>
    <row r="10" spans="1:9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9" ht="15" customHeight="1" x14ac:dyDescent="0.25">
      <c r="A11" s="111">
        <v>44105</v>
      </c>
      <c r="B11" s="38" t="s">
        <v>69</v>
      </c>
      <c r="C11" s="39" t="s">
        <v>166</v>
      </c>
      <c r="D11" s="114">
        <v>28</v>
      </c>
      <c r="E11" s="15"/>
      <c r="F11" s="15"/>
    </row>
    <row r="12" spans="1:9" ht="15" customHeight="1" x14ac:dyDescent="0.25">
      <c r="A12" s="1">
        <v>44137</v>
      </c>
      <c r="B12" s="2" t="s">
        <v>69</v>
      </c>
      <c r="C12" s="3" t="s">
        <v>155</v>
      </c>
      <c r="D12" s="4">
        <v>48</v>
      </c>
    </row>
    <row r="13" spans="1:9" x14ac:dyDescent="0.25">
      <c r="A13" s="1">
        <v>44137</v>
      </c>
      <c r="B13" s="2" t="s">
        <v>156</v>
      </c>
      <c r="C13" s="58" t="s">
        <v>157</v>
      </c>
      <c r="D13" s="4">
        <v>210</v>
      </c>
    </row>
    <row r="14" spans="1:9" x14ac:dyDescent="0.25">
      <c r="A14" s="1">
        <v>44141</v>
      </c>
      <c r="B14" s="5">
        <v>2021</v>
      </c>
      <c r="C14" s="3" t="s">
        <v>157</v>
      </c>
      <c r="D14" s="4">
        <v>478</v>
      </c>
    </row>
    <row r="15" spans="1:9" x14ac:dyDescent="0.25">
      <c r="A15" s="1">
        <v>44148</v>
      </c>
      <c r="B15" s="18" t="s">
        <v>69</v>
      </c>
      <c r="C15" s="3" t="s">
        <v>163</v>
      </c>
      <c r="D15" s="4">
        <v>54</v>
      </c>
    </row>
    <row r="16" spans="1:9" x14ac:dyDescent="0.25">
      <c r="A16" s="1">
        <v>44148</v>
      </c>
      <c r="B16" s="2" t="s">
        <v>156</v>
      </c>
      <c r="C16" s="3" t="s">
        <v>157</v>
      </c>
      <c r="D16" s="4">
        <v>60</v>
      </c>
      <c r="H16" s="1"/>
      <c r="I16" s="19"/>
    </row>
    <row r="17" spans="1:12" x14ac:dyDescent="0.25">
      <c r="A17" s="1">
        <v>44152</v>
      </c>
      <c r="B17" s="2" t="s">
        <v>69</v>
      </c>
      <c r="C17" s="3" t="s">
        <v>164</v>
      </c>
      <c r="D17" s="4">
        <v>50</v>
      </c>
      <c r="H17" s="1"/>
      <c r="I17" s="20"/>
      <c r="J17" s="19"/>
      <c r="K17" s="3"/>
      <c r="L17" s="4"/>
    </row>
    <row r="18" spans="1:12" x14ac:dyDescent="0.25">
      <c r="A18" s="1">
        <v>44155</v>
      </c>
      <c r="B18" s="2" t="s">
        <v>156</v>
      </c>
      <c r="C18" s="3" t="s">
        <v>157</v>
      </c>
      <c r="D18" s="4">
        <v>20</v>
      </c>
      <c r="H18" s="1"/>
      <c r="I18" s="20"/>
      <c r="J18" s="19"/>
      <c r="K18" s="3"/>
      <c r="L18" s="4"/>
    </row>
    <row r="19" spans="1:12" x14ac:dyDescent="0.25">
      <c r="A19" s="1">
        <v>44160</v>
      </c>
      <c r="B19" s="2" t="s">
        <v>69</v>
      </c>
      <c r="C19" s="3" t="s">
        <v>165</v>
      </c>
      <c r="D19" s="4">
        <v>18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966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44136</v>
      </c>
      <c r="B41" s="5"/>
      <c r="C41" s="3" t="s">
        <v>13</v>
      </c>
      <c r="D41" s="64">
        <f>SUM(OCT!D44)</f>
        <v>6373.41</v>
      </c>
    </row>
    <row r="42" spans="1:12" x14ac:dyDescent="0.25">
      <c r="B42" s="5"/>
      <c r="C42" s="3" t="s">
        <v>5</v>
      </c>
      <c r="D42" s="28">
        <f>SUM(D23)</f>
        <v>966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44165</v>
      </c>
      <c r="C44" s="3" t="s">
        <v>14</v>
      </c>
      <c r="D44" s="4">
        <f>SUM(D41:D43)</f>
        <v>7339.41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56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44136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44136</v>
      </c>
      <c r="C72" s="3" t="s">
        <v>18</v>
      </c>
      <c r="D72" s="64">
        <f>SUM(OCT!D75)</f>
        <v>2063.0000000000005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44165</v>
      </c>
      <c r="C75" s="3" t="s">
        <v>19</v>
      </c>
      <c r="D75" s="4">
        <f>SUM(D72:D74)</f>
        <v>2063.1700000000005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56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37">
        <v>44144</v>
      </c>
      <c r="B123" s="38">
        <v>2744</v>
      </c>
      <c r="C123" s="39" t="s">
        <v>180</v>
      </c>
      <c r="D123" s="40">
        <v>38.54</v>
      </c>
      <c r="E123" s="15"/>
      <c r="F123" s="15"/>
    </row>
    <row r="124" spans="1:6" ht="14.25" customHeight="1" x14ac:dyDescent="0.25">
      <c r="A124" s="37">
        <v>44147</v>
      </c>
      <c r="B124" s="38">
        <v>2745</v>
      </c>
      <c r="C124" s="39" t="s">
        <v>172</v>
      </c>
      <c r="D124" s="40">
        <v>63.26</v>
      </c>
      <c r="E124" s="15"/>
      <c r="F124" s="15"/>
    </row>
    <row r="125" spans="1:6" ht="14.25" customHeight="1" x14ac:dyDescent="0.25">
      <c r="A125" s="37">
        <v>44156</v>
      </c>
      <c r="B125" s="38">
        <v>2746</v>
      </c>
      <c r="C125" s="39" t="s">
        <v>173</v>
      </c>
      <c r="D125" s="40">
        <v>11</v>
      </c>
      <c r="E125" s="15"/>
      <c r="F125" s="15"/>
    </row>
    <row r="126" spans="1:6" ht="14.25" customHeight="1" x14ac:dyDescent="0.25">
      <c r="A126" s="18"/>
      <c r="B126" s="42"/>
      <c r="C126" s="34"/>
      <c r="D126" s="28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112.8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44136</v>
      </c>
      <c r="C143" s="3" t="s">
        <v>13</v>
      </c>
      <c r="D143" s="28">
        <f>SUM(OCT!D146)</f>
        <v>2255.8900000000008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-112.8</v>
      </c>
    </row>
    <row r="146" spans="1:6" x14ac:dyDescent="0.25">
      <c r="A146" s="1">
        <v>44165</v>
      </c>
      <c r="C146" s="3" t="s">
        <v>14</v>
      </c>
      <c r="D146" s="4">
        <f>SUM(D143:D145)</f>
        <v>2143.0900000000006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56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44136</v>
      </c>
      <c r="C190" s="3" t="s">
        <v>13</v>
      </c>
      <c r="D190" s="28">
        <f>SUM(OCT!D193)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44165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8554687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9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9" ht="14.25" customHeight="1" x14ac:dyDescent="0.25">
      <c r="B2" s="127"/>
      <c r="C2" s="127"/>
      <c r="D2" s="129" t="s">
        <v>2</v>
      </c>
      <c r="E2" s="129"/>
      <c r="F2" s="129"/>
      <c r="G2" s="6"/>
    </row>
    <row r="3" spans="1:9" ht="15.75" x14ac:dyDescent="0.25">
      <c r="B3" s="127"/>
      <c r="C3" s="127"/>
      <c r="D3" s="7" t="s">
        <v>57</v>
      </c>
      <c r="E3" s="130">
        <f>SUM('DATA ENTRY'!C4)</f>
        <v>2020</v>
      </c>
      <c r="F3" s="130"/>
    </row>
    <row r="4" spans="1:9" ht="14.25" customHeight="1" x14ac:dyDescent="0.25">
      <c r="B4" s="8"/>
      <c r="C4" s="9"/>
      <c r="D4" s="7"/>
      <c r="E4" s="10"/>
      <c r="F4" s="10"/>
    </row>
    <row r="5" spans="1:9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9" ht="14.25" customHeight="1" x14ac:dyDescent="0.5">
      <c r="A6" s="125"/>
      <c r="B6" s="125"/>
      <c r="C6" s="125"/>
      <c r="D6" s="125"/>
      <c r="E6" s="10"/>
      <c r="F6" s="10"/>
      <c r="G6" s="11"/>
    </row>
    <row r="7" spans="1:9" ht="14.25" customHeight="1" x14ac:dyDescent="0.5">
      <c r="A7" s="12"/>
      <c r="B7" s="13"/>
      <c r="C7" s="14"/>
      <c r="D7" s="13"/>
      <c r="E7" s="10"/>
      <c r="F7" s="10"/>
      <c r="G7" s="11"/>
    </row>
    <row r="8" spans="1:9" x14ac:dyDescent="0.25">
      <c r="A8" s="124" t="s">
        <v>5</v>
      </c>
      <c r="B8" s="124"/>
      <c r="C8" s="124"/>
      <c r="D8" s="124"/>
      <c r="E8" s="124"/>
      <c r="F8" s="124"/>
      <c r="G8" s="15"/>
    </row>
    <row r="9" spans="1:9" x14ac:dyDescent="0.25">
      <c r="A9" s="124"/>
      <c r="B9" s="124"/>
      <c r="C9" s="124"/>
      <c r="D9" s="124"/>
      <c r="E9" s="124"/>
      <c r="F9" s="124"/>
    </row>
    <row r="10" spans="1:9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9" ht="15" customHeight="1" x14ac:dyDescent="0.25">
      <c r="A11" s="1">
        <v>44169</v>
      </c>
      <c r="B11" s="2" t="s">
        <v>101</v>
      </c>
      <c r="C11" s="3" t="s">
        <v>164</v>
      </c>
      <c r="D11" s="4">
        <v>14</v>
      </c>
    </row>
    <row r="12" spans="1:9" x14ac:dyDescent="0.25">
      <c r="A12" s="1">
        <v>44169</v>
      </c>
      <c r="B12" s="2" t="s">
        <v>101</v>
      </c>
      <c r="C12" s="58" t="s">
        <v>167</v>
      </c>
      <c r="D12" s="4">
        <v>14</v>
      </c>
    </row>
    <row r="13" spans="1:9" x14ac:dyDescent="0.25">
      <c r="A13" s="1">
        <v>44169</v>
      </c>
      <c r="B13" s="5" t="s">
        <v>69</v>
      </c>
      <c r="C13" s="3" t="s">
        <v>167</v>
      </c>
      <c r="D13" s="4">
        <v>32</v>
      </c>
    </row>
    <row r="14" spans="1:9" x14ac:dyDescent="0.25">
      <c r="A14" s="1">
        <v>44546</v>
      </c>
      <c r="B14" s="18" t="s">
        <v>69</v>
      </c>
      <c r="C14" s="3" t="s">
        <v>168</v>
      </c>
      <c r="D14" s="4">
        <v>34</v>
      </c>
    </row>
    <row r="15" spans="1:9" x14ac:dyDescent="0.25">
      <c r="A15" s="1">
        <v>44188</v>
      </c>
      <c r="B15" s="2" t="s">
        <v>101</v>
      </c>
      <c r="C15" s="3" t="s">
        <v>169</v>
      </c>
      <c r="D15" s="4">
        <v>12</v>
      </c>
    </row>
    <row r="16" spans="1:9" x14ac:dyDescent="0.25">
      <c r="A16" s="1">
        <v>44188</v>
      </c>
      <c r="B16" s="2" t="s">
        <v>69</v>
      </c>
      <c r="C16" s="3" t="s">
        <v>169</v>
      </c>
      <c r="D16" s="4">
        <v>26</v>
      </c>
      <c r="H16" s="1"/>
      <c r="I16" s="19"/>
    </row>
    <row r="17" spans="1:12" x14ac:dyDescent="0.25">
      <c r="A17" s="1">
        <v>44195</v>
      </c>
      <c r="B17" s="2" t="s">
        <v>69</v>
      </c>
      <c r="C17" s="3" t="s">
        <v>170</v>
      </c>
      <c r="D17" s="4">
        <v>10</v>
      </c>
      <c r="H17" s="1"/>
      <c r="I17" s="20"/>
      <c r="J17" s="19"/>
      <c r="K17" s="3"/>
      <c r="L17" s="4"/>
    </row>
    <row r="18" spans="1:12" x14ac:dyDescent="0.25">
      <c r="A18" s="1">
        <v>44195</v>
      </c>
      <c r="B18" s="2" t="s">
        <v>101</v>
      </c>
      <c r="C18" s="3" t="s">
        <v>171</v>
      </c>
      <c r="D18" s="4">
        <v>12</v>
      </c>
      <c r="H18" s="1"/>
      <c r="I18" s="20"/>
      <c r="J18" s="19"/>
      <c r="K18" s="3"/>
      <c r="L18" s="4"/>
    </row>
    <row r="19" spans="1:12" x14ac:dyDescent="0.25">
      <c r="A19" s="1">
        <v>44560</v>
      </c>
      <c r="B19" s="2" t="s">
        <v>69</v>
      </c>
      <c r="C19" s="3" t="s">
        <v>171</v>
      </c>
      <c r="D19" s="4">
        <v>14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168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44169</v>
      </c>
      <c r="B27" s="5">
        <v>176</v>
      </c>
      <c r="C27" s="3" t="s">
        <v>175</v>
      </c>
      <c r="D27" s="4">
        <v>374.4</v>
      </c>
      <c r="E27" s="15"/>
      <c r="F27" s="15"/>
      <c r="I27" s="20"/>
      <c r="J27" s="19"/>
      <c r="K27" s="3"/>
      <c r="L27" s="4"/>
    </row>
    <row r="28" spans="1:12" x14ac:dyDescent="0.25">
      <c r="A28" s="1">
        <v>44551</v>
      </c>
      <c r="B28" s="5">
        <v>177</v>
      </c>
      <c r="C28" s="3" t="s">
        <v>176</v>
      </c>
      <c r="D28" s="4">
        <v>89.5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463.9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43800</v>
      </c>
      <c r="B41" s="5"/>
      <c r="C41" s="3" t="s">
        <v>13</v>
      </c>
      <c r="D41" s="64">
        <f>SUM(NOV!D44)</f>
        <v>7339.41</v>
      </c>
    </row>
    <row r="42" spans="1:12" x14ac:dyDescent="0.25">
      <c r="B42" s="5"/>
      <c r="C42" s="3" t="s">
        <v>5</v>
      </c>
      <c r="D42" s="28">
        <f>SUM(D23)</f>
        <v>168</v>
      </c>
    </row>
    <row r="43" spans="1:12" x14ac:dyDescent="0.25">
      <c r="B43" s="5"/>
      <c r="C43" s="3" t="s">
        <v>9</v>
      </c>
      <c r="D43" s="28">
        <f>SUM(-D37)</f>
        <v>-463.9</v>
      </c>
    </row>
    <row r="44" spans="1:12" x14ac:dyDescent="0.25">
      <c r="A44" s="1">
        <v>43830</v>
      </c>
      <c r="C44" s="3" t="s">
        <v>14</v>
      </c>
      <c r="D44" s="4">
        <f>SUM(D41:D43)</f>
        <v>7043.51</v>
      </c>
    </row>
    <row r="46" spans="1:12" x14ac:dyDescent="0.25">
      <c r="A46" s="115">
        <v>44207</v>
      </c>
      <c r="B46" s="116"/>
      <c r="C46" s="117" t="s">
        <v>178</v>
      </c>
      <c r="D46" s="118">
        <v>7177.01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57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43800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43800</v>
      </c>
      <c r="C72" s="3" t="s">
        <v>18</v>
      </c>
      <c r="D72" s="64">
        <f>SUM(NOV!D75)</f>
        <v>2063.1700000000005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43830</v>
      </c>
      <c r="C75" s="3" t="s">
        <v>19</v>
      </c>
      <c r="D75" s="4">
        <f>SUM(D72:D74)</f>
        <v>2063.3400000000006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57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>
        <v>44553</v>
      </c>
      <c r="B107" s="38" t="s">
        <v>68</v>
      </c>
      <c r="C107" s="39" t="s">
        <v>161</v>
      </c>
      <c r="D107" s="40">
        <v>15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15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8">
        <v>44186</v>
      </c>
      <c r="B123" s="42">
        <v>2747</v>
      </c>
      <c r="C123" s="34" t="s">
        <v>179</v>
      </c>
      <c r="D123" s="28">
        <v>100</v>
      </c>
      <c r="E123" s="15"/>
      <c r="F123" s="15"/>
    </row>
    <row r="124" spans="1:6" ht="14.25" customHeight="1" x14ac:dyDescent="0.25">
      <c r="A124" s="1">
        <v>44187</v>
      </c>
      <c r="B124" s="5">
        <v>2748</v>
      </c>
      <c r="C124" s="3" t="s">
        <v>177</v>
      </c>
      <c r="D124" s="4">
        <v>68.709999999999994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168.70999999999998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44166</v>
      </c>
      <c r="C143" s="3" t="s">
        <v>13</v>
      </c>
      <c r="D143" s="28">
        <f>SUM(NOV!D146)</f>
        <v>2143.0900000000006</v>
      </c>
    </row>
    <row r="144" spans="1:6" x14ac:dyDescent="0.25">
      <c r="C144" s="3" t="s">
        <v>5</v>
      </c>
      <c r="D144" s="4">
        <f>SUM(D117)</f>
        <v>15</v>
      </c>
    </row>
    <row r="145" spans="1:6" x14ac:dyDescent="0.25">
      <c r="C145" s="3" t="s">
        <v>9</v>
      </c>
      <c r="D145" s="4">
        <f>SUM(-D138)</f>
        <v>-168.70999999999998</v>
      </c>
    </row>
    <row r="146" spans="1:6" x14ac:dyDescent="0.25">
      <c r="A146" s="1">
        <v>44196</v>
      </c>
      <c r="C146" s="3" t="s">
        <v>14</v>
      </c>
      <c r="D146" s="4">
        <f>SUM(D143:D145)</f>
        <v>1989.3800000000006</v>
      </c>
    </row>
    <row r="147" spans="1:6" ht="15.75" thickBot="1" x14ac:dyDescent="0.3">
      <c r="A147" s="119">
        <v>44207</v>
      </c>
      <c r="B147" s="120"/>
      <c r="C147" s="121" t="s">
        <v>178</v>
      </c>
      <c r="D147" s="122">
        <v>1899.4</v>
      </c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57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43800</v>
      </c>
      <c r="C190" s="3" t="s">
        <v>13</v>
      </c>
      <c r="D190" s="28">
        <f>SUM(NOV!D193)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43830</v>
      </c>
      <c r="C193" s="3" t="s">
        <v>14</v>
      </c>
      <c r="D193" s="4">
        <f>SUM(D190:D192)</f>
        <v>1407.55</v>
      </c>
    </row>
    <row r="194" spans="1:6" ht="15.75" thickBot="1" x14ac:dyDescent="0.3">
      <c r="A194" s="33"/>
      <c r="B194" s="33"/>
      <c r="C194" s="33"/>
      <c r="D194" s="33"/>
      <c r="E194" s="33"/>
      <c r="F194" s="33"/>
    </row>
    <row r="195" spans="1:6" ht="15.75" thickTop="1" x14ac:dyDescent="0.25"/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A4" sqref="A4"/>
    </sheetView>
  </sheetViews>
  <sheetFormatPr defaultColWidth="12" defaultRowHeight="15" x14ac:dyDescent="0.25"/>
  <cols>
    <col min="1" max="1" width="11.85546875" style="59" customWidth="1"/>
    <col min="2" max="11" width="11.7109375" style="59" customWidth="1"/>
    <col min="12" max="16384" width="12" style="59"/>
  </cols>
  <sheetData>
    <row r="1" spans="1:11" ht="15" customHeight="1" x14ac:dyDescent="0.25">
      <c r="A1" s="132" t="s">
        <v>174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5" customHeight="1" x14ac:dyDescent="0.2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5" spans="1:11" x14ac:dyDescent="0.25">
      <c r="A5" s="60">
        <f>SUM('DATA ENTRY'!C4)</f>
        <v>2020</v>
      </c>
      <c r="B5" s="61" t="s">
        <v>24</v>
      </c>
      <c r="C5" s="62"/>
      <c r="D5" s="61" t="s">
        <v>25</v>
      </c>
      <c r="E5" s="62"/>
      <c r="F5" s="61" t="s">
        <v>26</v>
      </c>
      <c r="G5" s="62"/>
      <c r="H5" s="61" t="s">
        <v>27</v>
      </c>
      <c r="I5" s="62"/>
      <c r="J5" s="133" t="s">
        <v>28</v>
      </c>
      <c r="K5" s="133"/>
    </row>
    <row r="6" spans="1:11" x14ac:dyDescent="0.25">
      <c r="A6" s="63" t="s">
        <v>54</v>
      </c>
      <c r="B6" s="64">
        <f>SUM('DATA ENTRY'!D7)</f>
        <v>3255.78</v>
      </c>
      <c r="C6" s="65" t="s">
        <v>29</v>
      </c>
      <c r="D6" s="66">
        <f>SUM('DATA ENTRY'!D8)</f>
        <v>1417.55</v>
      </c>
      <c r="E6" s="65" t="s">
        <v>29</v>
      </c>
      <c r="F6" s="64">
        <f>SUM('DATA ENTRY'!D10)</f>
        <v>2060.6</v>
      </c>
      <c r="G6" s="65" t="s">
        <v>29</v>
      </c>
      <c r="H6" s="64">
        <f>SUM('DATA ENTRY'!D9)</f>
        <v>5616.51</v>
      </c>
      <c r="I6" s="66" t="s">
        <v>29</v>
      </c>
      <c r="J6" s="67" t="s">
        <v>30</v>
      </c>
      <c r="K6" s="68" t="s">
        <v>29</v>
      </c>
    </row>
    <row r="7" spans="1:11" x14ac:dyDescent="0.25">
      <c r="A7" s="69" t="s">
        <v>31</v>
      </c>
      <c r="B7" s="70">
        <f>SUM(JAN!D146)</f>
        <v>2939.1800000000003</v>
      </c>
      <c r="C7" s="71">
        <f t="shared" ref="C7:C18" si="0">IF(B7="","",(B7-B6))</f>
        <v>-316.59999999999991</v>
      </c>
      <c r="D7" s="70">
        <f>SUM(JAN!D193)</f>
        <v>967.55</v>
      </c>
      <c r="E7" s="71">
        <f t="shared" ref="E7:E18" si="1">IF(D7="","",(D7-D6))</f>
        <v>-450</v>
      </c>
      <c r="F7" s="70">
        <f>SUM(JAN!D75)</f>
        <v>2061.04</v>
      </c>
      <c r="G7" s="71">
        <f t="shared" ref="G7:G18" si="2">IF(F7="","",(F7-F6))</f>
        <v>0.44000000000005457</v>
      </c>
      <c r="H7" s="70">
        <f>SUM(JAN!D44)</f>
        <v>5789.51</v>
      </c>
      <c r="I7" s="72">
        <f t="shared" ref="I7:I18" si="3">IF(H7="","",(H7-H6))</f>
        <v>173</v>
      </c>
      <c r="J7" s="73">
        <f t="shared" ref="J7:J18" si="4">IF(H7="","",(B7+F7+H7))</f>
        <v>10789.73</v>
      </c>
      <c r="K7" s="71">
        <f t="shared" ref="K7:K18" si="5">IF(I7="","",(C7+E7+G7+I7))</f>
        <v>-593.15999999999985</v>
      </c>
    </row>
    <row r="8" spans="1:11" x14ac:dyDescent="0.25">
      <c r="A8" s="63" t="s">
        <v>32</v>
      </c>
      <c r="B8" s="92">
        <f>SUM(FEB!D146)</f>
        <v>2641.3900000000003</v>
      </c>
      <c r="C8" s="65">
        <f t="shared" si="0"/>
        <v>-297.78999999999996</v>
      </c>
      <c r="D8" s="92">
        <f>SUM(FEB!D193)</f>
        <v>967.55</v>
      </c>
      <c r="E8" s="65">
        <f t="shared" si="1"/>
        <v>0</v>
      </c>
      <c r="F8" s="92">
        <f>SUM(FEB!D75)</f>
        <v>2061.4499999999998</v>
      </c>
      <c r="G8" s="65">
        <f t="shared" si="2"/>
        <v>0.40999999999985448</v>
      </c>
      <c r="H8" s="92">
        <f>SUM(FEB!D44)</f>
        <v>5918.51</v>
      </c>
      <c r="I8" s="66">
        <f t="shared" si="3"/>
        <v>129</v>
      </c>
      <c r="J8" s="74">
        <f t="shared" si="4"/>
        <v>10621.35</v>
      </c>
      <c r="K8" s="75">
        <f t="shared" si="5"/>
        <v>-168.38000000000011</v>
      </c>
    </row>
    <row r="9" spans="1:11" x14ac:dyDescent="0.25">
      <c r="A9" s="69" t="s">
        <v>33</v>
      </c>
      <c r="B9" s="70">
        <f>SUM(MAR!D146)</f>
        <v>2741.3900000000003</v>
      </c>
      <c r="C9" s="71">
        <f t="shared" si="0"/>
        <v>100</v>
      </c>
      <c r="D9" s="70">
        <f>SUM(FEB!D193)</f>
        <v>967.55</v>
      </c>
      <c r="E9" s="71">
        <f t="shared" si="1"/>
        <v>0</v>
      </c>
      <c r="F9" s="70">
        <f>SUM(FEB!D75)</f>
        <v>2061.4499999999998</v>
      </c>
      <c r="G9" s="71">
        <f t="shared" si="2"/>
        <v>0</v>
      </c>
      <c r="H9" s="93">
        <f>SUM(FEB!D44)</f>
        <v>5918.51</v>
      </c>
      <c r="I9" s="72">
        <f t="shared" si="3"/>
        <v>0</v>
      </c>
      <c r="J9" s="73">
        <f t="shared" si="4"/>
        <v>10721.35</v>
      </c>
      <c r="K9" s="71">
        <f t="shared" si="5"/>
        <v>100</v>
      </c>
    </row>
    <row r="10" spans="1:11" x14ac:dyDescent="0.25">
      <c r="A10" s="63" t="s">
        <v>34</v>
      </c>
      <c r="B10" s="64">
        <f>SUM(APR!D146)</f>
        <v>2741.3900000000003</v>
      </c>
      <c r="C10" s="65">
        <f t="shared" si="0"/>
        <v>0</v>
      </c>
      <c r="D10" s="66">
        <f>SUM(APR!D193)</f>
        <v>967.55</v>
      </c>
      <c r="E10" s="65">
        <f t="shared" si="1"/>
        <v>0</v>
      </c>
      <c r="F10" s="92">
        <f>SUM(APR!D75)</f>
        <v>2061.98</v>
      </c>
      <c r="G10" s="65">
        <f t="shared" si="2"/>
        <v>0.53000000000020009</v>
      </c>
      <c r="H10" s="64">
        <f>SUM(APR!D44)</f>
        <v>5957.41</v>
      </c>
      <c r="I10" s="66">
        <f t="shared" si="3"/>
        <v>38.899999999999636</v>
      </c>
      <c r="J10" s="74">
        <f t="shared" si="4"/>
        <v>10760.78</v>
      </c>
      <c r="K10" s="75">
        <f t="shared" si="5"/>
        <v>39.429999999999836</v>
      </c>
    </row>
    <row r="11" spans="1:11" x14ac:dyDescent="0.25">
      <c r="A11" s="69" t="s">
        <v>35</v>
      </c>
      <c r="B11" s="70">
        <f>SUM(MAY!D146)</f>
        <v>2808.3900000000003</v>
      </c>
      <c r="C11" s="71">
        <f t="shared" si="0"/>
        <v>67</v>
      </c>
      <c r="D11" s="70">
        <f>SUM(MAY!D193)</f>
        <v>967.55</v>
      </c>
      <c r="E11" s="71">
        <f t="shared" si="1"/>
        <v>0</v>
      </c>
      <c r="F11" s="70">
        <f>SUM(MAY!D75)</f>
        <v>2062.15</v>
      </c>
      <c r="G11" s="71">
        <f t="shared" si="2"/>
        <v>0.17000000000007276</v>
      </c>
      <c r="H11" s="93">
        <f>SUM(MAY!D44)</f>
        <v>5957.41</v>
      </c>
      <c r="I11" s="72">
        <f t="shared" si="3"/>
        <v>0</v>
      </c>
      <c r="J11" s="73">
        <f t="shared" si="4"/>
        <v>10827.95</v>
      </c>
      <c r="K11" s="71">
        <f t="shared" si="5"/>
        <v>67.170000000000073</v>
      </c>
    </row>
    <row r="12" spans="1:11" x14ac:dyDescent="0.25">
      <c r="A12" s="63" t="s">
        <v>36</v>
      </c>
      <c r="B12" s="92">
        <f>SUM(JUN!D146)</f>
        <v>2673.4200000000005</v>
      </c>
      <c r="C12" s="65">
        <f t="shared" si="0"/>
        <v>-134.9699999999998</v>
      </c>
      <c r="D12" s="66">
        <f>SUM(JUN!D193)</f>
        <v>1407.55</v>
      </c>
      <c r="E12" s="65">
        <f t="shared" si="1"/>
        <v>440</v>
      </c>
      <c r="F12" s="92">
        <f>SUM(JUN!D75)</f>
        <v>2062.3200000000002</v>
      </c>
      <c r="G12" s="65">
        <f t="shared" si="2"/>
        <v>0.17000000000007276</v>
      </c>
      <c r="H12" s="64">
        <f>SUM(JUN!D44)</f>
        <v>5957.41</v>
      </c>
      <c r="I12" s="66">
        <f t="shared" si="3"/>
        <v>0</v>
      </c>
      <c r="J12" s="74">
        <f t="shared" si="4"/>
        <v>10693.150000000001</v>
      </c>
      <c r="K12" s="75">
        <f t="shared" si="5"/>
        <v>305.20000000000027</v>
      </c>
    </row>
    <row r="13" spans="1:11" x14ac:dyDescent="0.25">
      <c r="A13" s="69" t="s">
        <v>37</v>
      </c>
      <c r="B13" s="70">
        <f>SUM(JUL!D146)</f>
        <v>2444.6800000000007</v>
      </c>
      <c r="C13" s="71">
        <f t="shared" si="0"/>
        <v>-228.73999999999978</v>
      </c>
      <c r="D13" s="70">
        <f>SUM(JUL!D193)</f>
        <v>1407.55</v>
      </c>
      <c r="E13" s="71">
        <f t="shared" si="1"/>
        <v>0</v>
      </c>
      <c r="F13" s="70">
        <f>SUM(JUL!D75)</f>
        <v>2062.4900000000002</v>
      </c>
      <c r="G13" s="71">
        <f t="shared" si="2"/>
        <v>0.17000000000007276</v>
      </c>
      <c r="H13" s="70">
        <f>SUM(JUL!D44)</f>
        <v>6068.41</v>
      </c>
      <c r="I13" s="72">
        <f t="shared" si="3"/>
        <v>111</v>
      </c>
      <c r="J13" s="73">
        <f t="shared" si="4"/>
        <v>10575.580000000002</v>
      </c>
      <c r="K13" s="71">
        <f t="shared" si="5"/>
        <v>-117.56999999999971</v>
      </c>
    </row>
    <row r="14" spans="1:11" x14ac:dyDescent="0.25">
      <c r="A14" s="63" t="s">
        <v>38</v>
      </c>
      <c r="B14" s="64">
        <f>SUM(AUG!D146)</f>
        <v>2354.9900000000007</v>
      </c>
      <c r="C14" s="65">
        <f t="shared" si="0"/>
        <v>-89.690000000000055</v>
      </c>
      <c r="D14" s="64">
        <f>SUM(AUG!D193)</f>
        <v>1407.55</v>
      </c>
      <c r="E14" s="65">
        <f t="shared" si="1"/>
        <v>0</v>
      </c>
      <c r="F14" s="64">
        <f>SUM(AUG!D75)</f>
        <v>2062.6600000000003</v>
      </c>
      <c r="G14" s="65">
        <f t="shared" si="2"/>
        <v>0.17000000000007276</v>
      </c>
      <c r="H14" s="64">
        <f>SUM(AUG!D44)</f>
        <v>6133.41</v>
      </c>
      <c r="I14" s="66">
        <f t="shared" si="3"/>
        <v>65</v>
      </c>
      <c r="J14" s="74">
        <f t="shared" si="4"/>
        <v>10551.060000000001</v>
      </c>
      <c r="K14" s="75">
        <f t="shared" si="5"/>
        <v>-24.519999999999982</v>
      </c>
    </row>
    <row r="15" spans="1:11" x14ac:dyDescent="0.25">
      <c r="A15" s="69" t="s">
        <v>39</v>
      </c>
      <c r="B15" s="70">
        <f>SUM(SEP!D146)</f>
        <v>2390.8900000000008</v>
      </c>
      <c r="C15" s="94">
        <f t="shared" si="0"/>
        <v>35.900000000000091</v>
      </c>
      <c r="D15" s="70">
        <f>SUM(SEP!D193)</f>
        <v>1407.55</v>
      </c>
      <c r="E15" s="94">
        <f t="shared" si="1"/>
        <v>0</v>
      </c>
      <c r="F15" s="70">
        <f>SUM(SEP!D75)</f>
        <v>2062.8300000000004</v>
      </c>
      <c r="G15" s="94">
        <f t="shared" si="2"/>
        <v>0.17000000000007276</v>
      </c>
      <c r="H15" s="70">
        <f>SUM(SEP!D44)</f>
        <v>6246.41</v>
      </c>
      <c r="I15" s="95">
        <f t="shared" si="3"/>
        <v>113</v>
      </c>
      <c r="J15" s="96">
        <f t="shared" si="4"/>
        <v>10700.130000000001</v>
      </c>
      <c r="K15" s="71">
        <f t="shared" si="5"/>
        <v>149.07000000000016</v>
      </c>
    </row>
    <row r="16" spans="1:11" x14ac:dyDescent="0.25">
      <c r="A16" s="63" t="s">
        <v>40</v>
      </c>
      <c r="B16" s="92">
        <f>SUM(OCT!D146)</f>
        <v>2255.8900000000008</v>
      </c>
      <c r="C16" s="65">
        <f t="shared" si="0"/>
        <v>-135</v>
      </c>
      <c r="D16" s="92">
        <f>SUM(OCT!D193)</f>
        <v>1407.55</v>
      </c>
      <c r="E16" s="65">
        <f t="shared" si="1"/>
        <v>0</v>
      </c>
      <c r="F16" s="92">
        <f>SUM(OCT!D75)</f>
        <v>2063.0000000000005</v>
      </c>
      <c r="G16" s="65">
        <f t="shared" si="2"/>
        <v>0.17000000000007276</v>
      </c>
      <c r="H16" s="92">
        <f>SUM(OCT!D44)</f>
        <v>6373.41</v>
      </c>
      <c r="I16" s="66">
        <f t="shared" si="3"/>
        <v>127</v>
      </c>
      <c r="J16" s="74">
        <f t="shared" si="4"/>
        <v>10692.300000000001</v>
      </c>
      <c r="K16" s="75">
        <f t="shared" si="5"/>
        <v>-7.8299999999999272</v>
      </c>
    </row>
    <row r="17" spans="1:11" x14ac:dyDescent="0.25">
      <c r="A17" s="69" t="s">
        <v>41</v>
      </c>
      <c r="B17" s="70">
        <f>SUM(NOV!D146)</f>
        <v>2143.0900000000006</v>
      </c>
      <c r="C17" s="71">
        <f t="shared" si="0"/>
        <v>-112.80000000000018</v>
      </c>
      <c r="D17" s="70">
        <f>SUM(NOV!D193)</f>
        <v>1407.55</v>
      </c>
      <c r="E17" s="71">
        <f t="shared" si="1"/>
        <v>0</v>
      </c>
      <c r="F17" s="70">
        <f>SUM(NOV!D75)</f>
        <v>2063.1700000000005</v>
      </c>
      <c r="G17" s="71">
        <f t="shared" si="2"/>
        <v>0.17000000000007276</v>
      </c>
      <c r="H17" s="70">
        <f>SUM(NOV!D44)</f>
        <v>7339.41</v>
      </c>
      <c r="I17" s="72">
        <f t="shared" si="3"/>
        <v>966</v>
      </c>
      <c r="J17" s="73">
        <f t="shared" si="4"/>
        <v>11545.670000000002</v>
      </c>
      <c r="K17" s="71">
        <f t="shared" si="5"/>
        <v>853.36999999999989</v>
      </c>
    </row>
    <row r="18" spans="1:11" x14ac:dyDescent="0.25">
      <c r="A18" s="76" t="s">
        <v>42</v>
      </c>
      <c r="B18" s="64">
        <f>SUM(DEC!D146)</f>
        <v>1989.3800000000006</v>
      </c>
      <c r="C18" s="77">
        <f t="shared" si="0"/>
        <v>-153.71000000000004</v>
      </c>
      <c r="D18" s="64">
        <f>SUM(DEC!D193)</f>
        <v>1407.55</v>
      </c>
      <c r="E18" s="77">
        <f t="shared" si="1"/>
        <v>0</v>
      </c>
      <c r="F18" s="64">
        <f>SUM(DEC!D75)</f>
        <v>2063.3400000000006</v>
      </c>
      <c r="G18" s="77">
        <f t="shared" si="2"/>
        <v>0.17000000000007276</v>
      </c>
      <c r="H18" s="64">
        <f>SUM(DEC!D44)</f>
        <v>7043.51</v>
      </c>
      <c r="I18" s="78">
        <f t="shared" si="3"/>
        <v>-295.89999999999964</v>
      </c>
      <c r="J18" s="79">
        <f t="shared" si="4"/>
        <v>11096.230000000001</v>
      </c>
      <c r="K18" s="75">
        <f t="shared" si="5"/>
        <v>-449.4399999999996</v>
      </c>
    </row>
    <row r="19" spans="1:11" x14ac:dyDescent="0.25">
      <c r="A19" s="134" t="s">
        <v>43</v>
      </c>
      <c r="B19" s="134"/>
      <c r="C19" s="80">
        <f>SUM(C7:C18)</f>
        <v>-1266.3999999999996</v>
      </c>
      <c r="D19" s="81"/>
      <c r="E19" s="80">
        <f>SUM(E7:E18)</f>
        <v>-10</v>
      </c>
      <c r="F19" s="82"/>
      <c r="G19" s="80">
        <f>SUM(G7:G18)</f>
        <v>2.7400000000006912</v>
      </c>
      <c r="H19" s="82"/>
      <c r="I19" s="80">
        <f>SUM(I7:I18)</f>
        <v>1427</v>
      </c>
      <c r="J19" s="83" t="s">
        <v>44</v>
      </c>
      <c r="K19" s="80">
        <f>SUM(K7:K18)</f>
        <v>153.34000000000106</v>
      </c>
    </row>
    <row r="20" spans="1:1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x14ac:dyDescent="0.25">
      <c r="B21" s="85"/>
      <c r="C21" s="86"/>
      <c r="D21" s="86"/>
      <c r="E21" s="86"/>
      <c r="F21" s="85"/>
      <c r="G21" s="86"/>
      <c r="H21" s="85"/>
      <c r="I21" s="87"/>
      <c r="J21" s="87"/>
    </row>
    <row r="23" spans="1:11" x14ac:dyDescent="0.25">
      <c r="B23" s="85"/>
    </row>
    <row r="26" spans="1:11" x14ac:dyDescent="0.25">
      <c r="B26" s="3"/>
      <c r="C26" s="88"/>
      <c r="D26" s="88"/>
      <c r="E26" s="88"/>
    </row>
    <row r="27" spans="1:11" x14ac:dyDescent="0.25">
      <c r="B27" s="3"/>
      <c r="C27" s="88"/>
      <c r="D27" s="88"/>
      <c r="E27" s="88"/>
      <c r="F27" s="5"/>
    </row>
    <row r="28" spans="1:11" x14ac:dyDescent="0.25">
      <c r="B28" s="3"/>
      <c r="C28" s="88"/>
      <c r="D28" s="88"/>
      <c r="E28" s="88"/>
      <c r="F28" s="5"/>
    </row>
    <row r="35" spans="1:6" x14ac:dyDescent="0.25">
      <c r="A35" s="89" t="s">
        <v>45</v>
      </c>
      <c r="F35" s="90"/>
    </row>
    <row r="36" spans="1:6" x14ac:dyDescent="0.25">
      <c r="A36" s="19" t="s">
        <v>46</v>
      </c>
    </row>
    <row r="37" spans="1:6" x14ac:dyDescent="0.25">
      <c r="A37" s="91" t="s">
        <v>47</v>
      </c>
    </row>
  </sheetData>
  <sheetProtection selectLockedCells="1" selectUnlockedCells="1"/>
  <mergeCells count="3">
    <mergeCell ref="A1:K3"/>
    <mergeCell ref="J5:K5"/>
    <mergeCell ref="A19:B19"/>
  </mergeCells>
  <hyperlinks>
    <hyperlink ref="A37" r:id="rId1"/>
  </hyperlinks>
  <pageMargins left="0.59027777777777779" right="0.1701388888888889" top="0.25" bottom="0.37013888888888891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3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A11" s="1">
        <v>43838</v>
      </c>
      <c r="B11" s="2" t="s">
        <v>69</v>
      </c>
      <c r="C11" s="3" t="s">
        <v>70</v>
      </c>
      <c r="D11" s="4">
        <v>27</v>
      </c>
    </row>
    <row r="12" spans="1:12" x14ac:dyDescent="0.25">
      <c r="A12" s="1">
        <v>43838</v>
      </c>
      <c r="B12" s="2" t="s">
        <v>69</v>
      </c>
      <c r="C12" s="58" t="s">
        <v>71</v>
      </c>
      <c r="D12" s="4">
        <v>6</v>
      </c>
    </row>
    <row r="13" spans="1:12" x14ac:dyDescent="0.25">
      <c r="A13" s="1">
        <v>43838</v>
      </c>
      <c r="B13" s="2">
        <v>2020</v>
      </c>
      <c r="C13" s="3" t="s">
        <v>72</v>
      </c>
      <c r="D13" s="4">
        <v>10</v>
      </c>
    </row>
    <row r="14" spans="1:12" x14ac:dyDescent="0.25">
      <c r="A14" s="1">
        <v>43838</v>
      </c>
      <c r="B14" s="106">
        <v>2020</v>
      </c>
      <c r="C14" s="3" t="s">
        <v>73</v>
      </c>
      <c r="D14" s="4">
        <v>10</v>
      </c>
    </row>
    <row r="15" spans="1:12" x14ac:dyDescent="0.25">
      <c r="A15" s="1">
        <v>43845</v>
      </c>
      <c r="B15" s="2" t="s">
        <v>74</v>
      </c>
      <c r="C15" s="3" t="s">
        <v>75</v>
      </c>
      <c r="D15" s="4">
        <v>0</v>
      </c>
      <c r="H15" s="1"/>
      <c r="I15" s="19"/>
    </row>
    <row r="16" spans="1:12" x14ac:dyDescent="0.25">
      <c r="C16" s="3" t="s">
        <v>76</v>
      </c>
      <c r="D16" s="4">
        <v>40</v>
      </c>
      <c r="H16" s="1"/>
      <c r="I16" s="20"/>
      <c r="J16" s="19"/>
      <c r="K16" s="3"/>
      <c r="L16" s="4"/>
    </row>
    <row r="17" spans="1:12" x14ac:dyDescent="0.25">
      <c r="A17" s="1">
        <v>43853</v>
      </c>
      <c r="B17" s="2" t="s">
        <v>69</v>
      </c>
      <c r="C17" s="3" t="s">
        <v>77</v>
      </c>
      <c r="D17" s="4">
        <v>23</v>
      </c>
      <c r="H17" s="1"/>
      <c r="I17" s="20"/>
      <c r="J17" s="19"/>
      <c r="K17" s="3"/>
      <c r="L17" s="4"/>
    </row>
    <row r="18" spans="1:12" x14ac:dyDescent="0.25">
      <c r="A18" s="1">
        <v>43858</v>
      </c>
      <c r="B18" s="2" t="s">
        <v>74</v>
      </c>
      <c r="C18" s="3" t="s">
        <v>78</v>
      </c>
      <c r="D18" s="4">
        <v>10</v>
      </c>
      <c r="H18" s="1"/>
      <c r="I18" s="20"/>
      <c r="J18" s="19"/>
      <c r="K18" s="3"/>
      <c r="L18" s="4"/>
    </row>
    <row r="19" spans="1:12" x14ac:dyDescent="0.25">
      <c r="A19" s="1">
        <v>43859</v>
      </c>
      <c r="B19" s="2" t="s">
        <v>69</v>
      </c>
      <c r="C19" s="3" t="s">
        <v>79</v>
      </c>
      <c r="D19" s="4">
        <v>37</v>
      </c>
      <c r="H19" s="1"/>
      <c r="I19" s="20"/>
      <c r="J19" s="19"/>
      <c r="K19" s="3"/>
      <c r="L19" s="4"/>
    </row>
    <row r="20" spans="1:12" x14ac:dyDescent="0.25">
      <c r="A20" s="1">
        <v>43859</v>
      </c>
      <c r="B20" s="2" t="s">
        <v>74</v>
      </c>
      <c r="C20" s="3" t="s">
        <v>80</v>
      </c>
      <c r="D20" s="4">
        <v>10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173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43831</v>
      </c>
      <c r="C41" s="3" t="s">
        <v>13</v>
      </c>
      <c r="D41" s="64">
        <f>SUM('DATA ENTRY'!D9)</f>
        <v>5616.51</v>
      </c>
    </row>
    <row r="42" spans="1:12" x14ac:dyDescent="0.25">
      <c r="A42" s="1" t="s">
        <v>50</v>
      </c>
      <c r="C42" s="3" t="s">
        <v>5</v>
      </c>
      <c r="D42" s="28">
        <f>SUM(D23)</f>
        <v>173</v>
      </c>
    </row>
    <row r="43" spans="1:12" x14ac:dyDescent="0.25">
      <c r="C43" s="3" t="s">
        <v>9</v>
      </c>
      <c r="D43" s="28">
        <f>SUM(-D37)</f>
        <v>0</v>
      </c>
    </row>
    <row r="44" spans="1:12" x14ac:dyDescent="0.25">
      <c r="A44" s="1">
        <v>43861</v>
      </c>
      <c r="C44" s="3" t="s">
        <v>14</v>
      </c>
      <c r="D44" s="4">
        <f>SUM(D41:D43)</f>
        <v>5789.51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D48" s="5"/>
      <c r="H48" s="20"/>
    </row>
    <row r="49" spans="1:9" x14ac:dyDescent="0.25"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3</v>
      </c>
      <c r="E52" s="130">
        <f>SUM('DATA ENTRY'!C4)</f>
        <v>2020</v>
      </c>
      <c r="F52" s="130"/>
      <c r="H52" s="20"/>
      <c r="I52" s="19"/>
    </row>
    <row r="53" spans="1:9" x14ac:dyDescent="0.25">
      <c r="D53" s="5"/>
      <c r="H53" s="20"/>
      <c r="I53" s="19"/>
    </row>
    <row r="54" spans="1:9" x14ac:dyDescent="0.25"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43831</v>
      </c>
      <c r="C60" s="3" t="s">
        <v>16</v>
      </c>
      <c r="D60" s="4">
        <v>0.44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0.44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43831</v>
      </c>
      <c r="C72" s="3" t="s">
        <v>18</v>
      </c>
      <c r="D72" s="64">
        <f>SUM('DATA ENTRY'!D10)</f>
        <v>2060.6</v>
      </c>
    </row>
    <row r="73" spans="1:6" x14ac:dyDescent="0.25">
      <c r="A73" s="1" t="s">
        <v>50</v>
      </c>
      <c r="C73" s="3" t="s">
        <v>5</v>
      </c>
      <c r="D73" s="4">
        <f>SUM(D62)</f>
        <v>0.44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43861</v>
      </c>
      <c r="C75" s="3" t="s">
        <v>19</v>
      </c>
      <c r="D75" s="4">
        <f>SUM(D72:D74)</f>
        <v>2061.04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D77" s="5"/>
    </row>
    <row r="78" spans="1:6" x14ac:dyDescent="0.25">
      <c r="D78" s="5"/>
    </row>
    <row r="79" spans="1:6" x14ac:dyDescent="0.25">
      <c r="D79" s="5"/>
    </row>
    <row r="80" spans="1:6" x14ac:dyDescent="0.25">
      <c r="D80" s="5"/>
    </row>
    <row r="81" spans="4:9" x14ac:dyDescent="0.25">
      <c r="D81" s="5"/>
    </row>
    <row r="82" spans="4:9" x14ac:dyDescent="0.25">
      <c r="D82" s="5"/>
      <c r="H82" s="1"/>
      <c r="I82" s="19"/>
    </row>
    <row r="83" spans="4:9" x14ac:dyDescent="0.25">
      <c r="D83" s="5"/>
    </row>
    <row r="84" spans="4:9" ht="13.7" customHeight="1" x14ac:dyDescent="0.25">
      <c r="D84" s="5"/>
    </row>
    <row r="85" spans="4:9" ht="13.7" customHeight="1" x14ac:dyDescent="0.25">
      <c r="D85" s="5"/>
    </row>
    <row r="86" spans="4:9" ht="13.7" customHeight="1" x14ac:dyDescent="0.25">
      <c r="D86" s="5"/>
    </row>
    <row r="87" spans="4:9" ht="13.7" customHeight="1" x14ac:dyDescent="0.25">
      <c r="D87" s="5"/>
    </row>
    <row r="88" spans="4:9" ht="13.7" customHeight="1" x14ac:dyDescent="0.25">
      <c r="D88" s="7"/>
    </row>
    <row r="89" spans="4:9" ht="13.7" customHeight="1" x14ac:dyDescent="0.25"/>
    <row r="90" spans="4:9" x14ac:dyDescent="0.25">
      <c r="D90" s="5"/>
    </row>
    <row r="91" spans="4:9" x14ac:dyDescent="0.25">
      <c r="D91" s="5"/>
    </row>
    <row r="92" spans="4:9" x14ac:dyDescent="0.25">
      <c r="D92" s="5"/>
    </row>
    <row r="93" spans="4:9" ht="13.7" customHeight="1" x14ac:dyDescent="0.25">
      <c r="D93" s="5"/>
    </row>
    <row r="94" spans="4:9" ht="13.7" customHeight="1" x14ac:dyDescent="0.25">
      <c r="D94" s="5"/>
    </row>
    <row r="95" spans="4:9" ht="13.7" customHeight="1" x14ac:dyDescent="0.25">
      <c r="D95" s="5"/>
    </row>
    <row r="96" spans="4:9" ht="13.7" customHeight="1" x14ac:dyDescent="0.25">
      <c r="D96" s="5"/>
    </row>
    <row r="97" spans="1:6" x14ac:dyDescent="0.25">
      <c r="D97" s="5"/>
    </row>
    <row r="98" spans="1:6" x14ac:dyDescent="0.25"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3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>
        <v>43838</v>
      </c>
      <c r="B107" s="107" t="s">
        <v>68</v>
      </c>
      <c r="C107" s="39" t="s">
        <v>81</v>
      </c>
      <c r="D107" s="40">
        <v>15</v>
      </c>
    </row>
    <row r="108" spans="1:6" s="41" customFormat="1" x14ac:dyDescent="0.25">
      <c r="A108" s="37">
        <v>43844</v>
      </c>
      <c r="B108" s="107" t="s">
        <v>82</v>
      </c>
      <c r="C108" s="39" t="s">
        <v>83</v>
      </c>
      <c r="D108" s="40">
        <v>100</v>
      </c>
    </row>
    <row r="109" spans="1:6" x14ac:dyDescent="0.25">
      <c r="A109" s="37">
        <v>43844</v>
      </c>
      <c r="B109" s="107" t="s">
        <v>82</v>
      </c>
      <c r="C109" s="39" t="s">
        <v>84</v>
      </c>
      <c r="D109" s="40">
        <v>90</v>
      </c>
      <c r="E109" s="15"/>
      <c r="F109" s="15"/>
    </row>
    <row r="110" spans="1:6" x14ac:dyDescent="0.25">
      <c r="A110" s="18"/>
      <c r="B110" s="106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205</v>
      </c>
    </row>
    <row r="118" spans="1:6" ht="14.25" customHeight="1" x14ac:dyDescent="0.25">
      <c r="D118" s="5"/>
    </row>
    <row r="119" spans="1:6" ht="14.25" customHeight="1" x14ac:dyDescent="0.25"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43837</v>
      </c>
      <c r="B123" s="2" t="s">
        <v>85</v>
      </c>
      <c r="C123" s="3" t="s">
        <v>86</v>
      </c>
      <c r="D123" s="4">
        <v>48</v>
      </c>
      <c r="E123" s="15"/>
      <c r="F123" s="15"/>
    </row>
    <row r="124" spans="1:6" ht="14.25" customHeight="1" x14ac:dyDescent="0.25">
      <c r="A124" s="1">
        <v>43837</v>
      </c>
      <c r="B124" s="2" t="s">
        <v>87</v>
      </c>
      <c r="C124" s="3" t="s">
        <v>88</v>
      </c>
      <c r="D124" s="4">
        <v>7.5</v>
      </c>
      <c r="E124" s="15"/>
      <c r="F124" s="15"/>
    </row>
    <row r="125" spans="1:6" ht="14.25" customHeight="1" x14ac:dyDescent="0.25">
      <c r="A125" s="1">
        <v>43844</v>
      </c>
      <c r="B125" s="2" t="s">
        <v>89</v>
      </c>
      <c r="C125" s="3" t="s">
        <v>90</v>
      </c>
      <c r="D125" s="4">
        <v>21.29</v>
      </c>
      <c r="E125" s="15"/>
      <c r="F125" s="15"/>
    </row>
    <row r="126" spans="1:6" ht="14.25" customHeight="1" x14ac:dyDescent="0.25">
      <c r="A126" s="1">
        <v>43844</v>
      </c>
      <c r="B126" s="2" t="s">
        <v>91</v>
      </c>
      <c r="C126" s="3" t="s">
        <v>92</v>
      </c>
      <c r="D126" s="4">
        <v>64</v>
      </c>
      <c r="E126" s="15"/>
      <c r="F126" s="15"/>
    </row>
    <row r="127" spans="1:6" ht="14.25" customHeight="1" x14ac:dyDescent="0.25">
      <c r="A127" s="1">
        <v>43852</v>
      </c>
      <c r="B127" s="2" t="s">
        <v>93</v>
      </c>
      <c r="C127" s="3" t="s">
        <v>94</v>
      </c>
      <c r="D127" s="4">
        <v>380.81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521.6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43831</v>
      </c>
      <c r="C143" s="3" t="s">
        <v>13</v>
      </c>
      <c r="D143" s="28">
        <f>SUM('DATA ENTRY'!D7)</f>
        <v>3255.78</v>
      </c>
    </row>
    <row r="144" spans="1:6" x14ac:dyDescent="0.25">
      <c r="A144" s="1" t="s">
        <v>50</v>
      </c>
      <c r="C144" s="3" t="s">
        <v>5</v>
      </c>
      <c r="D144" s="4">
        <f>SUM(D117)</f>
        <v>205</v>
      </c>
    </row>
    <row r="145" spans="1:6" x14ac:dyDescent="0.25">
      <c r="C145" s="3" t="s">
        <v>9</v>
      </c>
      <c r="D145" s="4">
        <f>SUM(-D138)</f>
        <v>-521.6</v>
      </c>
    </row>
    <row r="146" spans="1:6" x14ac:dyDescent="0.25">
      <c r="A146" s="1">
        <v>43861</v>
      </c>
      <c r="C146" s="3" t="s">
        <v>14</v>
      </c>
      <c r="D146" s="4">
        <f>SUM(D143:D145)</f>
        <v>2939.1800000000003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3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108"/>
      <c r="C157" s="49"/>
      <c r="D157" s="4">
        <v>0</v>
      </c>
      <c r="E157" s="15"/>
      <c r="F157" s="15"/>
    </row>
    <row r="158" spans="1:6" x14ac:dyDescent="0.25">
      <c r="A158" s="47"/>
      <c r="B158" s="108"/>
      <c r="C158" s="49"/>
      <c r="D158" s="4">
        <v>0</v>
      </c>
      <c r="E158" s="15"/>
      <c r="F158" s="15"/>
    </row>
    <row r="159" spans="1:6" x14ac:dyDescent="0.25">
      <c r="A159" s="47"/>
      <c r="B159" s="108"/>
      <c r="C159" s="34"/>
      <c r="D159" s="4">
        <v>0</v>
      </c>
      <c r="E159" s="15"/>
      <c r="F159" s="15"/>
    </row>
    <row r="160" spans="1:6" x14ac:dyDescent="0.25">
      <c r="A160" s="50"/>
      <c r="B160" s="109"/>
      <c r="C160" s="52"/>
      <c r="D160" s="4">
        <v>0</v>
      </c>
      <c r="E160" s="15"/>
      <c r="F160" s="15"/>
    </row>
    <row r="161" spans="1:6" x14ac:dyDescent="0.25">
      <c r="A161" s="50"/>
      <c r="B161" s="109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C167" s="5"/>
      <c r="D167" s="5"/>
    </row>
    <row r="168" spans="1:6" x14ac:dyDescent="0.25"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43858</v>
      </c>
      <c r="B172" s="110" t="s">
        <v>95</v>
      </c>
      <c r="C172" s="56" t="s">
        <v>96</v>
      </c>
      <c r="D172" s="4">
        <v>450</v>
      </c>
      <c r="E172" s="15"/>
      <c r="F172" s="15"/>
    </row>
    <row r="173" spans="1:6" x14ac:dyDescent="0.25">
      <c r="A173" s="54"/>
      <c r="B173" s="110"/>
      <c r="C173" s="56"/>
      <c r="D173" s="4">
        <v>0</v>
      </c>
      <c r="E173" s="15"/>
      <c r="F173" s="15"/>
    </row>
    <row r="174" spans="1:6" x14ac:dyDescent="0.25">
      <c r="A174" s="54"/>
      <c r="B174" s="110"/>
      <c r="C174" s="56"/>
      <c r="D174" s="4">
        <v>0</v>
      </c>
      <c r="E174" s="15"/>
      <c r="F174" s="15"/>
    </row>
    <row r="175" spans="1:6" x14ac:dyDescent="0.25">
      <c r="A175" s="54"/>
      <c r="B175" s="110"/>
      <c r="C175" s="57"/>
      <c r="D175" s="28">
        <v>0</v>
      </c>
      <c r="E175" s="15"/>
      <c r="F175" s="15"/>
    </row>
    <row r="176" spans="1:6" x14ac:dyDescent="0.25">
      <c r="A176" s="54"/>
      <c r="B176" s="110"/>
      <c r="D176" s="4">
        <v>0</v>
      </c>
      <c r="E176" s="15"/>
      <c r="F176" s="15"/>
    </row>
    <row r="177" spans="1:6" x14ac:dyDescent="0.25">
      <c r="A177" s="54"/>
      <c r="B177" s="110"/>
      <c r="D177" s="4">
        <v>0</v>
      </c>
      <c r="E177" s="15"/>
      <c r="F177" s="15"/>
    </row>
    <row r="178" spans="1:6" x14ac:dyDescent="0.25">
      <c r="A178" s="54"/>
      <c r="B178" s="110"/>
      <c r="D178" s="4">
        <v>0</v>
      </c>
      <c r="E178" s="15"/>
      <c r="F178" s="15"/>
    </row>
    <row r="179" spans="1:6" x14ac:dyDescent="0.25">
      <c r="A179" s="54"/>
      <c r="B179" s="110"/>
      <c r="D179" s="4">
        <v>0</v>
      </c>
      <c r="E179" s="15"/>
      <c r="F179" s="15"/>
    </row>
    <row r="180" spans="1:6" x14ac:dyDescent="0.25">
      <c r="A180" s="54"/>
      <c r="B180" s="110"/>
      <c r="D180" s="4">
        <v>0</v>
      </c>
    </row>
    <row r="181" spans="1:6" x14ac:dyDescent="0.25"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450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43831</v>
      </c>
      <c r="C190" s="3" t="s">
        <v>13</v>
      </c>
      <c r="D190" s="28">
        <f>SUM('DATA ENTRY'!D8)</f>
        <v>1417.55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-450</v>
      </c>
    </row>
    <row r="193" spans="1:6" x14ac:dyDescent="0.25">
      <c r="A193" s="1">
        <v>43861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23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A11" s="1">
        <v>43867</v>
      </c>
      <c r="B11" s="2" t="s">
        <v>69</v>
      </c>
      <c r="C11" s="3" t="s">
        <v>100</v>
      </c>
      <c r="D11" s="4">
        <v>33</v>
      </c>
    </row>
    <row r="12" spans="1:12" x14ac:dyDescent="0.25">
      <c r="A12" s="1">
        <v>43872</v>
      </c>
      <c r="B12" s="2" t="s">
        <v>101</v>
      </c>
      <c r="C12" s="58" t="s">
        <v>102</v>
      </c>
      <c r="D12" s="4">
        <v>39</v>
      </c>
    </row>
    <row r="13" spans="1:12" x14ac:dyDescent="0.25">
      <c r="A13" s="1">
        <v>43875</v>
      </c>
      <c r="B13" s="5" t="s">
        <v>69</v>
      </c>
      <c r="C13" s="3" t="s">
        <v>106</v>
      </c>
      <c r="D13" s="4">
        <v>31</v>
      </c>
    </row>
    <row r="14" spans="1:12" x14ac:dyDescent="0.25">
      <c r="A14" s="1">
        <v>43887</v>
      </c>
      <c r="B14" s="5" t="s">
        <v>69</v>
      </c>
      <c r="C14" s="3" t="s">
        <v>103</v>
      </c>
      <c r="D14" s="4">
        <v>26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129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43862</v>
      </c>
      <c r="B41" s="5"/>
      <c r="C41" s="3" t="s">
        <v>13</v>
      </c>
      <c r="D41" s="64">
        <f>SUM(JAN!D44)</f>
        <v>5789.51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129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43890</v>
      </c>
      <c r="C44" s="3" t="s">
        <v>14</v>
      </c>
      <c r="D44" s="4">
        <f>SUM(D41:D43)</f>
        <v>5918.51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23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43862</v>
      </c>
      <c r="C60" s="3" t="s">
        <v>16</v>
      </c>
      <c r="D60" s="4">
        <v>0.41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0.41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43862</v>
      </c>
      <c r="C72" s="3" t="s">
        <v>18</v>
      </c>
      <c r="D72" s="64">
        <f>SUM(JAN!D75)</f>
        <v>2061.04</v>
      </c>
    </row>
    <row r="73" spans="1:6" x14ac:dyDescent="0.25">
      <c r="A73" s="1" t="s">
        <v>50</v>
      </c>
      <c r="C73" s="3" t="s">
        <v>5</v>
      </c>
      <c r="D73" s="4">
        <f>SUM(D62)</f>
        <v>0.41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43890</v>
      </c>
      <c r="C75" s="3" t="s">
        <v>19</v>
      </c>
      <c r="D75" s="4">
        <f>SUM(D72:D74)</f>
        <v>2061.4499999999998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23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>
        <v>43872</v>
      </c>
      <c r="B107" s="38" t="s">
        <v>82</v>
      </c>
      <c r="C107" s="39" t="s">
        <v>104</v>
      </c>
      <c r="D107" s="40">
        <v>50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50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43865</v>
      </c>
      <c r="B123" s="5">
        <v>2726</v>
      </c>
      <c r="C123" s="3" t="s">
        <v>97</v>
      </c>
      <c r="D123" s="4">
        <v>46.8</v>
      </c>
      <c r="E123" s="15"/>
      <c r="F123" s="15"/>
    </row>
    <row r="124" spans="1:6" ht="14.25" customHeight="1" x14ac:dyDescent="0.25">
      <c r="A124" s="1">
        <v>43870</v>
      </c>
      <c r="B124" s="5">
        <v>2727</v>
      </c>
      <c r="C124" s="3" t="s">
        <v>98</v>
      </c>
      <c r="D124" s="4">
        <v>248</v>
      </c>
      <c r="E124" s="15"/>
      <c r="F124" s="15"/>
    </row>
    <row r="125" spans="1:6" ht="14.25" customHeight="1" x14ac:dyDescent="0.25">
      <c r="A125" s="1">
        <v>43870</v>
      </c>
      <c r="B125" s="5">
        <v>2728</v>
      </c>
      <c r="C125" s="3" t="s">
        <v>99</v>
      </c>
      <c r="D125" s="4">
        <v>41.99</v>
      </c>
      <c r="E125" s="15"/>
      <c r="F125" s="15"/>
    </row>
    <row r="126" spans="1:6" ht="14.25" customHeight="1" x14ac:dyDescent="0.25">
      <c r="A126" s="1">
        <v>43886</v>
      </c>
      <c r="B126" s="5">
        <v>2729</v>
      </c>
      <c r="C126" s="3" t="s">
        <v>105</v>
      </c>
      <c r="D126" s="4">
        <v>11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347.79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43862</v>
      </c>
      <c r="C143" s="3" t="s">
        <v>13</v>
      </c>
      <c r="D143" s="28">
        <f>SUM(JAN!D146)</f>
        <v>2939.1800000000003</v>
      </c>
    </row>
    <row r="144" spans="1:6" x14ac:dyDescent="0.25">
      <c r="A144" s="1" t="s">
        <v>50</v>
      </c>
      <c r="C144" s="3" t="s">
        <v>5</v>
      </c>
      <c r="D144" s="4">
        <f>SUM(D117)</f>
        <v>50</v>
      </c>
    </row>
    <row r="145" spans="1:6" x14ac:dyDescent="0.25">
      <c r="C145" s="3" t="s">
        <v>9</v>
      </c>
      <c r="D145" s="4">
        <f>SUM(-D138)</f>
        <v>-347.79</v>
      </c>
    </row>
    <row r="146" spans="1:6" x14ac:dyDescent="0.25">
      <c r="A146" s="1">
        <v>43890</v>
      </c>
      <c r="C146" s="3" t="s">
        <v>14</v>
      </c>
      <c r="D146" s="4">
        <f>SUM(D143:D145)</f>
        <v>2641.3900000000003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23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43862</v>
      </c>
      <c r="C190" s="3" t="s">
        <v>13</v>
      </c>
      <c r="D190" s="28">
        <f>SUM(JAN!D193)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43890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02" bottom="0.75972222222222197" header="0.51180555555555596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48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A11" s="1">
        <v>43894</v>
      </c>
      <c r="B11" s="2" t="s">
        <v>69</v>
      </c>
      <c r="C11" s="3" t="s">
        <v>107</v>
      </c>
      <c r="D11" s="4">
        <v>32</v>
      </c>
    </row>
    <row r="12" spans="1:12" x14ac:dyDescent="0.25">
      <c r="A12" s="1">
        <v>43901</v>
      </c>
      <c r="B12" s="2" t="s">
        <v>69</v>
      </c>
      <c r="C12" s="58" t="s">
        <v>141</v>
      </c>
      <c r="D12" s="4">
        <v>31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63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A27" s="1">
        <v>43901</v>
      </c>
      <c r="B27" s="5" t="s">
        <v>108</v>
      </c>
      <c r="C27" s="3" t="s">
        <v>109</v>
      </c>
      <c r="D27" s="4">
        <v>24.1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24.1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43891</v>
      </c>
      <c r="B41" s="5"/>
      <c r="C41" s="3" t="s">
        <v>13</v>
      </c>
      <c r="D41" s="64">
        <f>SUM(FEB!D44)</f>
        <v>5918.51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63</v>
      </c>
    </row>
    <row r="43" spans="1:12" x14ac:dyDescent="0.25">
      <c r="B43" s="5"/>
      <c r="C43" s="3" t="s">
        <v>9</v>
      </c>
      <c r="D43" s="28">
        <f>SUM(-D37)</f>
        <v>-24.1</v>
      </c>
    </row>
    <row r="44" spans="1:12" x14ac:dyDescent="0.25">
      <c r="A44" s="1">
        <v>43921</v>
      </c>
      <c r="C44" s="3" t="s">
        <v>14</v>
      </c>
      <c r="D44" s="4">
        <f>SUM(D41:D43)</f>
        <v>5957.41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48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43891</v>
      </c>
      <c r="C60" s="3" t="s">
        <v>16</v>
      </c>
      <c r="D60" s="4">
        <v>0.36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0.36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43891</v>
      </c>
      <c r="C72" s="3" t="s">
        <v>18</v>
      </c>
      <c r="D72" s="64">
        <f>SUM(FEB!D75)</f>
        <v>2061.4499999999998</v>
      </c>
    </row>
    <row r="73" spans="1:6" x14ac:dyDescent="0.25">
      <c r="A73" s="1" t="s">
        <v>50</v>
      </c>
      <c r="C73" s="3" t="s">
        <v>5</v>
      </c>
      <c r="D73" s="4">
        <f>SUM(D62)</f>
        <v>0.36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43921</v>
      </c>
      <c r="C75" s="3" t="s">
        <v>19</v>
      </c>
      <c r="D75" s="4">
        <f>SUM(D72:D74)</f>
        <v>2061.81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48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>
        <v>43895</v>
      </c>
      <c r="B107" s="38" t="s">
        <v>82</v>
      </c>
      <c r="C107" s="39" t="s">
        <v>111</v>
      </c>
      <c r="D107" s="40">
        <v>50</v>
      </c>
    </row>
    <row r="108" spans="1:6" s="41" customFormat="1" x14ac:dyDescent="0.25">
      <c r="A108" s="37">
        <v>43895</v>
      </c>
      <c r="B108" s="38" t="s">
        <v>82</v>
      </c>
      <c r="C108" s="39" t="s">
        <v>110</v>
      </c>
      <c r="D108" s="40">
        <v>50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100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43891</v>
      </c>
      <c r="C143" s="3" t="s">
        <v>13</v>
      </c>
      <c r="D143" s="28">
        <f>SUM(FEB!D146)</f>
        <v>2641.3900000000003</v>
      </c>
    </row>
    <row r="144" spans="1:6" x14ac:dyDescent="0.25">
      <c r="A144" s="1" t="s">
        <v>50</v>
      </c>
      <c r="C144" s="3" t="s">
        <v>5</v>
      </c>
      <c r="D144" s="4">
        <f>SUM(D117)</f>
        <v>100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43921</v>
      </c>
      <c r="C146" s="3" t="s">
        <v>14</v>
      </c>
      <c r="D146" s="4">
        <f>SUM(D143:D145)</f>
        <v>2741.3900000000003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48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43891</v>
      </c>
      <c r="C190" s="3" t="s">
        <v>13</v>
      </c>
      <c r="D190" s="28">
        <f>SUM(FEB!D193)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43921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58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43922</v>
      </c>
      <c r="B41" s="5"/>
      <c r="C41" s="3" t="s">
        <v>13</v>
      </c>
      <c r="D41" s="64">
        <f>SUM(MAR!D44)</f>
        <v>5957.41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43951</v>
      </c>
      <c r="C44" s="3" t="s">
        <v>14</v>
      </c>
      <c r="D44" s="4">
        <f>SUM(D41:D43)</f>
        <v>5957.41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58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43922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43922</v>
      </c>
      <c r="C72" s="3" t="s">
        <v>18</v>
      </c>
      <c r="D72" s="64">
        <f>SUM(MAR!D75)</f>
        <v>2061.81</v>
      </c>
    </row>
    <row r="73" spans="1:6" x14ac:dyDescent="0.25">
      <c r="A73" s="1" t="s">
        <v>50</v>
      </c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43951</v>
      </c>
      <c r="C75" s="3" t="s">
        <v>19</v>
      </c>
      <c r="D75" s="4">
        <f>SUM(D72:D74)</f>
        <v>2061.98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58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43922</v>
      </c>
      <c r="C143" s="3" t="s">
        <v>13</v>
      </c>
      <c r="D143" s="28">
        <f>SUM(MAR!D146)</f>
        <v>2741.3900000000003</v>
      </c>
    </row>
    <row r="144" spans="1:6" x14ac:dyDescent="0.25">
      <c r="A144" s="1" t="s">
        <v>50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43951</v>
      </c>
      <c r="C146" s="3" t="s">
        <v>14</v>
      </c>
      <c r="D146" s="4">
        <f>SUM(D143:D145)</f>
        <v>2741.3900000000003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58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43922</v>
      </c>
      <c r="C190" s="3" t="s">
        <v>13</v>
      </c>
      <c r="D190" s="28">
        <f>SUM(MAR!D193)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43951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59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43952</v>
      </c>
      <c r="B41" s="5"/>
      <c r="C41" s="3" t="s">
        <v>13</v>
      </c>
      <c r="D41" s="64">
        <f>SUM(APR!D44)</f>
        <v>5957.41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43982</v>
      </c>
      <c r="C44" s="3" t="s">
        <v>14</v>
      </c>
      <c r="D44" s="4">
        <f>SUM(D41:D43)</f>
        <v>5957.41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59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43952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43952</v>
      </c>
      <c r="C72" s="3" t="s">
        <v>18</v>
      </c>
      <c r="D72" s="64">
        <f>SUM(APR!D75)</f>
        <v>2061.98</v>
      </c>
    </row>
    <row r="73" spans="1:6" x14ac:dyDescent="0.25">
      <c r="A73" s="1" t="s">
        <v>50</v>
      </c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43982</v>
      </c>
      <c r="C75" s="3" t="s">
        <v>19</v>
      </c>
      <c r="D75" s="4">
        <f>SUM(D72:D74)</f>
        <v>2062.15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59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>
        <v>43958</v>
      </c>
      <c r="B107" s="38" t="s">
        <v>82</v>
      </c>
      <c r="C107" s="39" t="s">
        <v>113</v>
      </c>
      <c r="D107" s="40">
        <v>90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90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43982</v>
      </c>
      <c r="B123" s="5">
        <v>2730</v>
      </c>
      <c r="C123" s="3" t="s">
        <v>112</v>
      </c>
      <c r="D123" s="4">
        <v>23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23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43952</v>
      </c>
      <c r="C143" s="3" t="s">
        <v>13</v>
      </c>
      <c r="D143" s="28">
        <f>SUM(APR!D146)</f>
        <v>2741.3900000000003</v>
      </c>
    </row>
    <row r="144" spans="1:6" x14ac:dyDescent="0.25">
      <c r="A144" s="1" t="s">
        <v>50</v>
      </c>
      <c r="C144" s="3" t="s">
        <v>5</v>
      </c>
      <c r="D144" s="4">
        <f>SUM(D117)</f>
        <v>90</v>
      </c>
    </row>
    <row r="145" spans="1:6" x14ac:dyDescent="0.25">
      <c r="C145" s="3" t="s">
        <v>9</v>
      </c>
      <c r="D145" s="4">
        <f>SUM(-D138)</f>
        <v>-23</v>
      </c>
    </row>
    <row r="146" spans="1:6" x14ac:dyDescent="0.25">
      <c r="A146" s="1">
        <v>43982</v>
      </c>
      <c r="C146" s="3" t="s">
        <v>14</v>
      </c>
      <c r="D146" s="4">
        <f>SUM(D143:D145)</f>
        <v>2808.3900000000003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59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43952</v>
      </c>
      <c r="C190" s="3" t="s">
        <v>13</v>
      </c>
      <c r="D190" s="28">
        <f>SUM(APR!D193)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43982</v>
      </c>
      <c r="C193" s="3" t="s">
        <v>14</v>
      </c>
      <c r="D193" s="4">
        <f>SUM(D190:D192)</f>
        <v>967.55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49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43983</v>
      </c>
      <c r="B41" s="5"/>
      <c r="C41" s="3" t="s">
        <v>13</v>
      </c>
      <c r="D41" s="64">
        <f>SUM(MAY!D44)</f>
        <v>5957.41</v>
      </c>
    </row>
    <row r="42" spans="1:12" x14ac:dyDescent="0.25">
      <c r="A42" s="1" t="s">
        <v>50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44012</v>
      </c>
      <c r="C44" s="3" t="s">
        <v>14</v>
      </c>
      <c r="D44" s="4">
        <f>SUM(D41:D43)</f>
        <v>5957.41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49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43983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43983</v>
      </c>
      <c r="C72" s="3" t="s">
        <v>18</v>
      </c>
      <c r="D72" s="64">
        <f>SUM(MAY!D75)</f>
        <v>2062.15</v>
      </c>
    </row>
    <row r="73" spans="1:6" x14ac:dyDescent="0.25">
      <c r="A73" s="1" t="s">
        <v>50</v>
      </c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44012</v>
      </c>
      <c r="C75" s="3" t="s">
        <v>19</v>
      </c>
      <c r="D75" s="4">
        <f>SUM(D72:D74)</f>
        <v>2062.3200000000002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49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43985</v>
      </c>
      <c r="B123" s="5">
        <v>2731</v>
      </c>
      <c r="C123" s="3" t="s">
        <v>130</v>
      </c>
      <c r="D123" s="4">
        <v>28.97</v>
      </c>
      <c r="E123" s="15"/>
      <c r="F123" s="15"/>
    </row>
    <row r="124" spans="1:6" ht="14.25" customHeight="1" x14ac:dyDescent="0.25">
      <c r="A124" s="1">
        <v>43985</v>
      </c>
      <c r="B124" s="5">
        <v>2732</v>
      </c>
      <c r="C124" s="3" t="s">
        <v>131</v>
      </c>
      <c r="D124" s="4">
        <v>106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134.97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43983</v>
      </c>
      <c r="C143" s="3" t="s">
        <v>13</v>
      </c>
      <c r="D143" s="28">
        <f>SUM(MAY!D146)</f>
        <v>2808.3900000000003</v>
      </c>
    </row>
    <row r="144" spans="1:6" x14ac:dyDescent="0.25">
      <c r="A144" s="1" t="s">
        <v>50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-134.97</v>
      </c>
    </row>
    <row r="146" spans="1:6" x14ac:dyDescent="0.25">
      <c r="A146" s="1">
        <v>44012</v>
      </c>
      <c r="C146" s="3" t="s">
        <v>14</v>
      </c>
      <c r="D146" s="4">
        <f>SUM(D143:D145)</f>
        <v>2673.4200000000005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49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>
        <v>43998</v>
      </c>
      <c r="B157" s="48" t="s">
        <v>68</v>
      </c>
      <c r="C157" s="49" t="s">
        <v>121</v>
      </c>
      <c r="D157" s="4">
        <v>820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820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>
        <v>44005</v>
      </c>
      <c r="B172" s="55">
        <v>135</v>
      </c>
      <c r="C172" s="56" t="s">
        <v>122</v>
      </c>
      <c r="D172" s="4">
        <v>50</v>
      </c>
      <c r="E172" s="15"/>
      <c r="F172" s="15"/>
    </row>
    <row r="173" spans="1:6" x14ac:dyDescent="0.25">
      <c r="A173" s="54">
        <v>44005</v>
      </c>
      <c r="B173" s="55">
        <v>136</v>
      </c>
      <c r="C173" s="56" t="s">
        <v>123</v>
      </c>
      <c r="D173" s="4">
        <v>35</v>
      </c>
      <c r="E173" s="15"/>
      <c r="F173" s="15"/>
    </row>
    <row r="174" spans="1:6" x14ac:dyDescent="0.25">
      <c r="A174" s="54">
        <v>44005</v>
      </c>
      <c r="B174" s="55">
        <v>137</v>
      </c>
      <c r="C174" s="56" t="s">
        <v>124</v>
      </c>
      <c r="D174" s="4">
        <v>95</v>
      </c>
      <c r="E174" s="15"/>
      <c r="F174" s="15"/>
    </row>
    <row r="175" spans="1:6" x14ac:dyDescent="0.25">
      <c r="A175" s="54">
        <v>44005</v>
      </c>
      <c r="B175" s="55">
        <v>138</v>
      </c>
      <c r="C175" s="57" t="s">
        <v>125</v>
      </c>
      <c r="D175" s="28">
        <v>70</v>
      </c>
      <c r="E175" s="15"/>
      <c r="F175" s="15"/>
    </row>
    <row r="176" spans="1:6" x14ac:dyDescent="0.25">
      <c r="A176" s="54">
        <v>44005</v>
      </c>
      <c r="B176" s="55">
        <v>139</v>
      </c>
      <c r="C176" s="3" t="s">
        <v>126</v>
      </c>
      <c r="D176" s="4">
        <v>120</v>
      </c>
      <c r="E176" s="15"/>
      <c r="F176" s="15"/>
    </row>
    <row r="177" spans="1:6" x14ac:dyDescent="0.25">
      <c r="A177" s="54">
        <v>44005</v>
      </c>
      <c r="B177" s="55">
        <v>140</v>
      </c>
      <c r="C177" s="3" t="s">
        <v>127</v>
      </c>
      <c r="D177" s="4">
        <v>10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380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43983</v>
      </c>
      <c r="C190" s="3" t="s">
        <v>13</v>
      </c>
      <c r="D190" s="28">
        <f>SUM(MAY!D193)</f>
        <v>967.55</v>
      </c>
    </row>
    <row r="191" spans="1:6" x14ac:dyDescent="0.25">
      <c r="A191" s="1" t="s">
        <v>50</v>
      </c>
      <c r="C191" s="3" t="s">
        <v>5</v>
      </c>
      <c r="D191" s="4">
        <f>SUM(D166)</f>
        <v>820</v>
      </c>
    </row>
    <row r="192" spans="1:6" x14ac:dyDescent="0.25">
      <c r="C192" s="3" t="s">
        <v>9</v>
      </c>
      <c r="D192" s="4">
        <f>SUM(-D185)</f>
        <v>-380</v>
      </c>
    </row>
    <row r="193" spans="1:6" x14ac:dyDescent="0.25">
      <c r="A193" s="1">
        <v>44012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51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A11" s="1">
        <v>44021</v>
      </c>
      <c r="B11" s="2" t="s">
        <v>69</v>
      </c>
      <c r="C11" s="3" t="s">
        <v>114</v>
      </c>
      <c r="D11" s="4">
        <v>23</v>
      </c>
    </row>
    <row r="12" spans="1:12" x14ac:dyDescent="0.25">
      <c r="A12" s="1">
        <v>44028</v>
      </c>
      <c r="B12" s="2" t="s">
        <v>101</v>
      </c>
      <c r="C12" s="58" t="s">
        <v>115</v>
      </c>
      <c r="D12" s="4">
        <v>16</v>
      </c>
    </row>
    <row r="13" spans="1:12" x14ac:dyDescent="0.25">
      <c r="A13" s="1">
        <v>44028</v>
      </c>
      <c r="B13" s="5" t="s">
        <v>69</v>
      </c>
      <c r="C13" s="3" t="s">
        <v>116</v>
      </c>
      <c r="D13" s="4">
        <v>21</v>
      </c>
    </row>
    <row r="14" spans="1:12" x14ac:dyDescent="0.25">
      <c r="A14" s="1">
        <v>44034</v>
      </c>
      <c r="B14" s="18" t="s">
        <v>69</v>
      </c>
      <c r="C14" s="3" t="s">
        <v>117</v>
      </c>
      <c r="D14" s="4">
        <v>25</v>
      </c>
    </row>
    <row r="15" spans="1:12" x14ac:dyDescent="0.25">
      <c r="A15" s="1">
        <v>44034</v>
      </c>
      <c r="B15" s="2" t="s">
        <v>69</v>
      </c>
      <c r="C15" s="3" t="s">
        <v>118</v>
      </c>
      <c r="D15" s="4">
        <v>10</v>
      </c>
      <c r="H15" s="1"/>
      <c r="I15" s="19"/>
    </row>
    <row r="16" spans="1:12" x14ac:dyDescent="0.25">
      <c r="A16" s="1">
        <v>44042</v>
      </c>
      <c r="B16" s="2" t="s">
        <v>69</v>
      </c>
      <c r="C16" s="3" t="s">
        <v>119</v>
      </c>
      <c r="D16" s="4">
        <v>16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111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44013</v>
      </c>
      <c r="B41" s="5"/>
      <c r="C41" s="3" t="s">
        <v>13</v>
      </c>
      <c r="D41" s="64">
        <f>SUM(JUN!D44)</f>
        <v>5957.41</v>
      </c>
    </row>
    <row r="42" spans="1:12" x14ac:dyDescent="0.25">
      <c r="B42" s="5"/>
      <c r="C42" s="3" t="s">
        <v>5</v>
      </c>
      <c r="D42" s="28">
        <f>SUM(D23)</f>
        <v>111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44043</v>
      </c>
      <c r="C44" s="3" t="s">
        <v>14</v>
      </c>
      <c r="D44" s="4">
        <f>SUM(D41:D43)</f>
        <v>6068.41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51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44013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44013</v>
      </c>
      <c r="C72" s="3" t="s">
        <v>18</v>
      </c>
      <c r="D72" s="64">
        <f>SUM(JUN!D75)</f>
        <v>2062.3200000000002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44043</v>
      </c>
      <c r="C75" s="3" t="s">
        <v>19</v>
      </c>
      <c r="D75" s="4">
        <f>SUM(D72:D74)</f>
        <v>2062.4900000000002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51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>
        <v>44021</v>
      </c>
      <c r="B107" s="38" t="s">
        <v>68</v>
      </c>
      <c r="C107" s="39" t="s">
        <v>132</v>
      </c>
      <c r="D107" s="40">
        <v>15</v>
      </c>
    </row>
    <row r="108" spans="1:6" s="41" customFormat="1" x14ac:dyDescent="0.25">
      <c r="A108" s="37">
        <v>44042</v>
      </c>
      <c r="B108" s="38" t="s">
        <v>68</v>
      </c>
      <c r="C108" s="39" t="s">
        <v>133</v>
      </c>
      <c r="D108" s="40">
        <v>25</v>
      </c>
    </row>
    <row r="109" spans="1:6" x14ac:dyDescent="0.25">
      <c r="A109" s="37">
        <v>44042</v>
      </c>
      <c r="B109" s="38" t="s">
        <v>68</v>
      </c>
      <c r="C109" s="39" t="s">
        <v>134</v>
      </c>
      <c r="D109" s="40">
        <v>37.090000000000003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77.09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s="41" customFormat="1" ht="14.25" customHeight="1" x14ac:dyDescent="0.25">
      <c r="A123" s="111">
        <v>44040</v>
      </c>
      <c r="B123" s="112" t="s">
        <v>139</v>
      </c>
      <c r="C123" s="113" t="s">
        <v>140</v>
      </c>
      <c r="D123" s="114">
        <v>118.57</v>
      </c>
    </row>
    <row r="124" spans="1:6" ht="14.25" customHeight="1" x14ac:dyDescent="0.25">
      <c r="A124" s="1">
        <v>44040</v>
      </c>
      <c r="B124" s="5">
        <v>2734</v>
      </c>
      <c r="C124" s="3" t="s">
        <v>135</v>
      </c>
      <c r="D124" s="4">
        <v>10</v>
      </c>
      <c r="E124" s="15"/>
      <c r="F124" s="15"/>
    </row>
    <row r="125" spans="1:6" ht="14.25" customHeight="1" x14ac:dyDescent="0.25">
      <c r="A125" s="1">
        <v>44040</v>
      </c>
      <c r="B125" s="5">
        <v>2735</v>
      </c>
      <c r="C125" s="3" t="s">
        <v>136</v>
      </c>
      <c r="D125" s="4">
        <v>60.66</v>
      </c>
      <c r="E125" s="15"/>
      <c r="F125" s="15"/>
    </row>
    <row r="126" spans="1:6" ht="14.25" customHeight="1" x14ac:dyDescent="0.25">
      <c r="A126" s="1">
        <v>44040</v>
      </c>
      <c r="B126" s="5">
        <v>2736</v>
      </c>
      <c r="C126" s="3" t="s">
        <v>137</v>
      </c>
      <c r="D126" s="4">
        <v>92.64</v>
      </c>
      <c r="E126" s="15"/>
      <c r="F126" s="15"/>
    </row>
    <row r="127" spans="1:6" ht="14.25" customHeight="1" x14ac:dyDescent="0.25">
      <c r="A127" s="1">
        <v>44040</v>
      </c>
      <c r="B127" s="5">
        <v>2737</v>
      </c>
      <c r="C127" s="3" t="s">
        <v>138</v>
      </c>
      <c r="D127" s="4">
        <v>23.96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ht="14.25" customHeight="1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305.83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44013</v>
      </c>
      <c r="C143" s="3" t="s">
        <v>13</v>
      </c>
      <c r="D143" s="28">
        <f>SUM(JUN!D146)</f>
        <v>2673.4200000000005</v>
      </c>
    </row>
    <row r="144" spans="1:6" x14ac:dyDescent="0.25">
      <c r="C144" s="3" t="s">
        <v>5</v>
      </c>
      <c r="D144" s="4">
        <f>SUM(D117)</f>
        <v>77.09</v>
      </c>
    </row>
    <row r="145" spans="1:6" x14ac:dyDescent="0.25">
      <c r="C145" s="3" t="s">
        <v>9</v>
      </c>
      <c r="D145" s="4">
        <f>SUM(-D138)</f>
        <v>-305.83</v>
      </c>
    </row>
    <row r="146" spans="1:6" x14ac:dyDescent="0.25">
      <c r="A146" s="1">
        <v>44043</v>
      </c>
      <c r="C146" s="3" t="s">
        <v>14</v>
      </c>
      <c r="D146" s="4">
        <f>SUM(D143:D145)</f>
        <v>2444.6800000000007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51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44013</v>
      </c>
      <c r="C190" s="3" t="s">
        <v>13</v>
      </c>
      <c r="D190" s="28">
        <f>SUM(JUN!D193)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44043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3" sqref="D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27" t="s">
        <v>0</v>
      </c>
      <c r="C1" s="127"/>
      <c r="D1" s="128" t="s">
        <v>1</v>
      </c>
      <c r="E1" s="128"/>
      <c r="F1" s="128"/>
    </row>
    <row r="2" spans="1:12" ht="14.25" customHeight="1" x14ac:dyDescent="0.25">
      <c r="B2" s="127"/>
      <c r="C2" s="127"/>
      <c r="D2" s="129" t="s">
        <v>2</v>
      </c>
      <c r="E2" s="129"/>
      <c r="F2" s="129"/>
      <c r="G2" s="6"/>
    </row>
    <row r="3" spans="1:12" ht="15.75" x14ac:dyDescent="0.25">
      <c r="B3" s="127"/>
      <c r="C3" s="127"/>
      <c r="D3" s="7" t="s">
        <v>52</v>
      </c>
      <c r="E3" s="130">
        <f>SUM('DATA ENTRY'!C4)</f>
        <v>2020</v>
      </c>
      <c r="F3" s="130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25" t="s">
        <v>4</v>
      </c>
      <c r="B5" s="125"/>
      <c r="C5" s="125"/>
      <c r="D5" s="125"/>
      <c r="E5" s="10"/>
      <c r="F5" s="10"/>
      <c r="G5" s="11"/>
    </row>
    <row r="6" spans="1:12" ht="14.25" customHeight="1" x14ac:dyDescent="0.5">
      <c r="A6" s="125"/>
      <c r="B6" s="125"/>
      <c r="C6" s="125"/>
      <c r="D6" s="125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24" t="s">
        <v>5</v>
      </c>
      <c r="B8" s="124"/>
      <c r="C8" s="124"/>
      <c r="D8" s="124"/>
      <c r="E8" s="124"/>
      <c r="F8" s="124"/>
      <c r="G8" s="15"/>
    </row>
    <row r="9" spans="1:12" x14ac:dyDescent="0.25">
      <c r="A9" s="124"/>
      <c r="B9" s="124"/>
      <c r="C9" s="124"/>
      <c r="D9" s="124"/>
      <c r="E9" s="124"/>
      <c r="F9" s="124"/>
    </row>
    <row r="10" spans="1:12" ht="15" customHeight="1" x14ac:dyDescent="0.25">
      <c r="A10" s="16" t="s">
        <v>6</v>
      </c>
      <c r="B10" s="131" t="s">
        <v>7</v>
      </c>
      <c r="C10" s="131"/>
      <c r="D10" s="17" t="s">
        <v>8</v>
      </c>
      <c r="E10" s="15"/>
      <c r="F10" s="15"/>
    </row>
    <row r="11" spans="1:12" ht="15" customHeight="1" x14ac:dyDescent="0.25">
      <c r="A11" s="1">
        <v>44056</v>
      </c>
      <c r="B11" s="2" t="s">
        <v>69</v>
      </c>
      <c r="C11" s="3" t="s">
        <v>120</v>
      </c>
      <c r="D11" s="4">
        <v>25</v>
      </c>
    </row>
    <row r="12" spans="1:12" x14ac:dyDescent="0.25">
      <c r="A12" s="1">
        <v>44071</v>
      </c>
      <c r="B12" s="2" t="s">
        <v>69</v>
      </c>
      <c r="C12" s="58" t="s">
        <v>142</v>
      </c>
      <c r="D12" s="4">
        <v>16</v>
      </c>
    </row>
    <row r="13" spans="1:12" x14ac:dyDescent="0.25">
      <c r="A13" s="1">
        <v>44071</v>
      </c>
      <c r="B13" s="5" t="s">
        <v>69</v>
      </c>
      <c r="C13" s="3" t="s">
        <v>143</v>
      </c>
      <c r="D13" s="4">
        <v>24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65</v>
      </c>
      <c r="H23" s="1"/>
      <c r="I23" s="20"/>
      <c r="J23" s="25"/>
      <c r="K23" s="3"/>
      <c r="L23" s="4"/>
    </row>
    <row r="24" spans="1:12" ht="15" customHeight="1" x14ac:dyDescent="0.25">
      <c r="A24" s="124" t="s">
        <v>9</v>
      </c>
      <c r="B24" s="124"/>
      <c r="C24" s="124"/>
      <c r="D24" s="124"/>
      <c r="E24" s="124"/>
      <c r="F24" s="124"/>
      <c r="H24" s="1"/>
      <c r="I24" s="20"/>
      <c r="J24" s="19"/>
      <c r="K24" s="3"/>
      <c r="L24" s="4"/>
    </row>
    <row r="25" spans="1:12" ht="15" customHeight="1" x14ac:dyDescent="0.25">
      <c r="A25" s="124"/>
      <c r="B25" s="124"/>
      <c r="C25" s="124"/>
      <c r="D25" s="124"/>
      <c r="E25" s="124"/>
      <c r="F25" s="124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24" t="s">
        <v>12</v>
      </c>
      <c r="B38" s="124"/>
      <c r="C38" s="124"/>
      <c r="D38" s="124"/>
      <c r="E38" s="124"/>
      <c r="F38" s="124"/>
    </row>
    <row r="39" spans="1:12" ht="15" customHeight="1" x14ac:dyDescent="0.25">
      <c r="A39" s="124"/>
      <c r="B39" s="124"/>
      <c r="C39" s="124"/>
      <c r="D39" s="124"/>
      <c r="E39" s="124"/>
      <c r="F39" s="124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44044</v>
      </c>
      <c r="B41" s="5"/>
      <c r="C41" s="3" t="s">
        <v>13</v>
      </c>
      <c r="D41" s="64">
        <f>SUM(JUL!D44)</f>
        <v>6068.41</v>
      </c>
    </row>
    <row r="42" spans="1:12" x14ac:dyDescent="0.25">
      <c r="B42" s="5"/>
      <c r="C42" s="3" t="s">
        <v>5</v>
      </c>
      <c r="D42" s="28">
        <f>SUM(D23)</f>
        <v>65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44074</v>
      </c>
      <c r="C44" s="3" t="s">
        <v>14</v>
      </c>
      <c r="D44" s="4">
        <f>SUM(D41:D43)</f>
        <v>6133.41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27" t="s">
        <v>0</v>
      </c>
      <c r="C50" s="127"/>
      <c r="D50" s="128" t="s">
        <v>1</v>
      </c>
      <c r="E50" s="128"/>
      <c r="F50" s="128"/>
      <c r="H50" s="20"/>
    </row>
    <row r="51" spans="1:9" ht="15.75" x14ac:dyDescent="0.25">
      <c r="B51" s="127"/>
      <c r="C51" s="127"/>
      <c r="D51" s="129" t="s">
        <v>2</v>
      </c>
      <c r="E51" s="129"/>
      <c r="F51" s="129"/>
      <c r="H51" s="20"/>
      <c r="I51" s="19"/>
    </row>
    <row r="52" spans="1:9" ht="15.75" x14ac:dyDescent="0.25">
      <c r="B52" s="127"/>
      <c r="C52" s="127"/>
      <c r="D52" s="7" t="s">
        <v>52</v>
      </c>
      <c r="E52" s="130">
        <f>SUM('DATA ENTRY'!C4)</f>
        <v>2020</v>
      </c>
      <c r="F52" s="130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25" t="s">
        <v>15</v>
      </c>
      <c r="B55" s="125"/>
      <c r="C55" s="125"/>
      <c r="D55" s="125"/>
      <c r="E55" s="10"/>
      <c r="F55" s="10"/>
    </row>
    <row r="56" spans="1:9" ht="15.75" x14ac:dyDescent="0.25">
      <c r="A56" s="125"/>
      <c r="B56" s="125"/>
      <c r="C56" s="125"/>
      <c r="D56" s="125"/>
      <c r="E56" s="10"/>
      <c r="F56" s="10"/>
    </row>
    <row r="57" spans="1:9" x14ac:dyDescent="0.25">
      <c r="A57" s="124" t="s">
        <v>5</v>
      </c>
      <c r="B57" s="124"/>
      <c r="C57" s="124"/>
      <c r="D57" s="124"/>
      <c r="E57" s="124"/>
      <c r="F57" s="124"/>
    </row>
    <row r="58" spans="1:9" x14ac:dyDescent="0.25">
      <c r="A58" s="124"/>
      <c r="B58" s="124"/>
      <c r="C58" s="124"/>
      <c r="D58" s="124"/>
      <c r="E58" s="124"/>
      <c r="F58" s="124"/>
    </row>
    <row r="59" spans="1:9" x14ac:dyDescent="0.25">
      <c r="A59" s="16" t="s">
        <v>6</v>
      </c>
      <c r="B59" s="131" t="s">
        <v>7</v>
      </c>
      <c r="C59" s="131"/>
      <c r="D59" s="17" t="s">
        <v>8</v>
      </c>
      <c r="E59" s="15"/>
      <c r="F59" s="15"/>
    </row>
    <row r="60" spans="1:9" x14ac:dyDescent="0.25">
      <c r="A60" s="1">
        <v>44044</v>
      </c>
      <c r="C60" s="3" t="s">
        <v>16</v>
      </c>
      <c r="D60" s="4">
        <v>0.17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0.17</v>
      </c>
    </row>
    <row r="63" spans="1:9" x14ac:dyDescent="0.25">
      <c r="A63" s="124" t="s">
        <v>9</v>
      </c>
      <c r="B63" s="124"/>
      <c r="C63" s="124"/>
      <c r="D63" s="124"/>
      <c r="E63" s="124"/>
      <c r="F63" s="124"/>
    </row>
    <row r="64" spans="1:9" x14ac:dyDescent="0.25">
      <c r="A64" s="124"/>
      <c r="B64" s="124"/>
      <c r="C64" s="124"/>
      <c r="D64" s="124"/>
      <c r="E64" s="124"/>
      <c r="F64" s="124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24" t="s">
        <v>12</v>
      </c>
      <c r="B69" s="124"/>
      <c r="C69" s="124"/>
      <c r="D69" s="124"/>
      <c r="E69" s="124"/>
      <c r="F69" s="124"/>
    </row>
    <row r="70" spans="1:6" x14ac:dyDescent="0.25">
      <c r="A70" s="124"/>
      <c r="B70" s="124"/>
      <c r="C70" s="124"/>
      <c r="D70" s="124"/>
      <c r="E70" s="124"/>
      <c r="F70" s="124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44044</v>
      </c>
      <c r="C72" s="3" t="s">
        <v>18</v>
      </c>
      <c r="D72" s="64">
        <f>SUM(JUL!D75)</f>
        <v>2062.4900000000002</v>
      </c>
    </row>
    <row r="73" spans="1:6" x14ac:dyDescent="0.25">
      <c r="C73" s="3" t="s">
        <v>5</v>
      </c>
      <c r="D73" s="4">
        <f>SUM(D62)</f>
        <v>0.17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44074</v>
      </c>
      <c r="C75" s="3" t="s">
        <v>19</v>
      </c>
      <c r="D75" s="4">
        <f>SUM(D72:D74)</f>
        <v>2062.6600000000003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27" t="s">
        <v>0</v>
      </c>
      <c r="C99" s="127"/>
      <c r="D99" s="128" t="s">
        <v>1</v>
      </c>
      <c r="E99" s="128"/>
      <c r="F99" s="128"/>
    </row>
    <row r="100" spans="1:6" ht="15.75" x14ac:dyDescent="0.25">
      <c r="B100" s="127"/>
      <c r="C100" s="127"/>
      <c r="D100" s="129" t="s">
        <v>20</v>
      </c>
      <c r="E100" s="129"/>
      <c r="F100" s="129"/>
    </row>
    <row r="101" spans="1:6" ht="15.75" x14ac:dyDescent="0.25">
      <c r="B101" s="127"/>
      <c r="C101" s="127"/>
      <c r="D101" s="7" t="s">
        <v>52</v>
      </c>
      <c r="E101" s="130">
        <f>SUM('DATA ENTRY'!C4)</f>
        <v>2020</v>
      </c>
      <c r="F101" s="130"/>
    </row>
    <row r="102" spans="1:6" x14ac:dyDescent="0.25">
      <c r="A102" s="125" t="s">
        <v>21</v>
      </c>
      <c r="B102" s="125"/>
      <c r="C102" s="125"/>
      <c r="D102" s="125"/>
    </row>
    <row r="103" spans="1:6" x14ac:dyDescent="0.25">
      <c r="A103" s="125"/>
      <c r="B103" s="125"/>
      <c r="C103" s="125"/>
      <c r="D103" s="125"/>
    </row>
    <row r="104" spans="1:6" x14ac:dyDescent="0.25">
      <c r="A104" s="124" t="s">
        <v>5</v>
      </c>
      <c r="B104" s="124"/>
      <c r="C104" s="124"/>
      <c r="D104" s="124"/>
      <c r="E104" s="124"/>
      <c r="F104" s="124"/>
    </row>
    <row r="105" spans="1:6" x14ac:dyDescent="0.25">
      <c r="A105" s="124"/>
      <c r="B105" s="124"/>
      <c r="C105" s="124"/>
      <c r="D105" s="124"/>
      <c r="E105" s="124"/>
      <c r="F105" s="124"/>
    </row>
    <row r="106" spans="1:6" x14ac:dyDescent="0.25">
      <c r="A106" s="35" t="s">
        <v>6</v>
      </c>
      <c r="B106" s="126" t="s">
        <v>7</v>
      </c>
      <c r="C106" s="126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24" t="s">
        <v>9</v>
      </c>
      <c r="B120" s="124"/>
      <c r="C120" s="124"/>
      <c r="D120" s="124"/>
      <c r="E120" s="124"/>
      <c r="F120" s="124"/>
    </row>
    <row r="121" spans="1:6" ht="14.25" customHeight="1" x14ac:dyDescent="0.25">
      <c r="A121" s="124"/>
      <c r="B121" s="124"/>
      <c r="C121" s="124"/>
      <c r="D121" s="124"/>
      <c r="E121" s="124"/>
      <c r="F121" s="124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A123" s="1">
        <v>44060</v>
      </c>
      <c r="B123" s="5">
        <v>2738</v>
      </c>
      <c r="C123" s="3" t="s">
        <v>128</v>
      </c>
      <c r="D123" s="4">
        <v>54.44</v>
      </c>
      <c r="E123" s="15"/>
      <c r="F123" s="15"/>
    </row>
    <row r="124" spans="1:6" ht="14.25" customHeight="1" x14ac:dyDescent="0.25">
      <c r="A124" s="1">
        <v>44060</v>
      </c>
      <c r="B124" s="5">
        <v>2739</v>
      </c>
      <c r="C124" s="3" t="s">
        <v>129</v>
      </c>
      <c r="D124" s="4">
        <v>35.25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89.69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24" t="s">
        <v>12</v>
      </c>
      <c r="B140" s="124"/>
      <c r="C140" s="124"/>
      <c r="D140" s="124"/>
      <c r="E140" s="124"/>
      <c r="F140" s="124"/>
    </row>
    <row r="141" spans="1:6" x14ac:dyDescent="0.25">
      <c r="A141" s="124"/>
      <c r="B141" s="124"/>
      <c r="C141" s="124"/>
      <c r="D141" s="124"/>
      <c r="E141" s="124"/>
      <c r="F141" s="124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44044</v>
      </c>
      <c r="C143" s="3" t="s">
        <v>13</v>
      </c>
      <c r="D143" s="28">
        <f>SUM(JUL!D146)</f>
        <v>2444.6800000000007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-89.69</v>
      </c>
    </row>
    <row r="146" spans="1:6" x14ac:dyDescent="0.25">
      <c r="A146" s="1">
        <v>44074</v>
      </c>
      <c r="C146" s="3" t="s">
        <v>14</v>
      </c>
      <c r="D146" s="4">
        <f>SUM(D143:D145)</f>
        <v>2354.9900000000007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27" t="s">
        <v>0</v>
      </c>
      <c r="C148" s="127"/>
      <c r="D148" s="128" t="s">
        <v>1</v>
      </c>
      <c r="E148" s="128"/>
      <c r="F148" s="128"/>
    </row>
    <row r="149" spans="1:6" ht="15.75" x14ac:dyDescent="0.25">
      <c r="B149" s="127"/>
      <c r="C149" s="127"/>
      <c r="D149" s="129" t="s">
        <v>20</v>
      </c>
      <c r="E149" s="129"/>
      <c r="F149" s="129"/>
    </row>
    <row r="150" spans="1:6" ht="15.75" x14ac:dyDescent="0.25">
      <c r="B150" s="127"/>
      <c r="C150" s="127"/>
      <c r="D150" s="7" t="s">
        <v>52</v>
      </c>
      <c r="E150" s="130">
        <f>SUM('DATA ENTRY'!C4)</f>
        <v>2020</v>
      </c>
      <c r="F150" s="130"/>
    </row>
    <row r="151" spans="1:6" ht="31.5" x14ac:dyDescent="0.25">
      <c r="B151" s="127" t="s">
        <v>22</v>
      </c>
      <c r="C151" s="127"/>
      <c r="D151" s="7"/>
      <c r="E151" s="97"/>
      <c r="F151" s="97"/>
    </row>
    <row r="152" spans="1:6" x14ac:dyDescent="0.25">
      <c r="A152" s="125" t="s">
        <v>21</v>
      </c>
      <c r="B152" s="125"/>
      <c r="C152" s="125"/>
      <c r="D152" s="125"/>
    </row>
    <row r="153" spans="1:6" x14ac:dyDescent="0.25">
      <c r="A153" s="125"/>
      <c r="B153" s="125"/>
      <c r="C153" s="125"/>
      <c r="D153" s="125"/>
    </row>
    <row r="154" spans="1:6" x14ac:dyDescent="0.25">
      <c r="A154" s="124" t="s">
        <v>5</v>
      </c>
      <c r="B154" s="124"/>
      <c r="C154" s="124"/>
      <c r="D154" s="124"/>
      <c r="E154" s="124"/>
      <c r="F154" s="124"/>
    </row>
    <row r="155" spans="1:6" x14ac:dyDescent="0.25">
      <c r="A155" s="124"/>
      <c r="B155" s="124"/>
      <c r="C155" s="124"/>
      <c r="D155" s="124"/>
      <c r="E155" s="124"/>
      <c r="F155" s="124"/>
    </row>
    <row r="156" spans="1:6" x14ac:dyDescent="0.25">
      <c r="A156" s="35" t="s">
        <v>6</v>
      </c>
      <c r="B156" s="126" t="s">
        <v>7</v>
      </c>
      <c r="C156" s="126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24" t="s">
        <v>9</v>
      </c>
      <c r="B169" s="124"/>
      <c r="C169" s="124"/>
      <c r="D169" s="124"/>
      <c r="E169" s="124"/>
      <c r="F169" s="124"/>
    </row>
    <row r="170" spans="1:6" x14ac:dyDescent="0.25">
      <c r="A170" s="124"/>
      <c r="B170" s="124"/>
      <c r="C170" s="124"/>
      <c r="D170" s="124"/>
      <c r="E170" s="124"/>
      <c r="F170" s="124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24" t="s">
        <v>12</v>
      </c>
      <c r="B187" s="124"/>
      <c r="C187" s="124"/>
      <c r="D187" s="124"/>
      <c r="E187" s="124"/>
      <c r="F187" s="124"/>
    </row>
    <row r="188" spans="1:6" x14ac:dyDescent="0.25">
      <c r="A188" s="124"/>
      <c r="B188" s="124"/>
      <c r="C188" s="124"/>
      <c r="D188" s="124"/>
      <c r="E188" s="124"/>
      <c r="F188" s="124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44044</v>
      </c>
      <c r="C190" s="3" t="s">
        <v>13</v>
      </c>
      <c r="D190" s="28">
        <f>SUM(JUL!D193)</f>
        <v>1407.55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44074</v>
      </c>
      <c r="C193" s="3" t="s">
        <v>14</v>
      </c>
      <c r="D193" s="4">
        <f>SUM(D190:D192)</f>
        <v>1407.55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8:F9"/>
    <mergeCell ref="B1:C3"/>
    <mergeCell ref="D1:F1"/>
    <mergeCell ref="D2:F2"/>
    <mergeCell ref="E3:F3"/>
    <mergeCell ref="A5:D6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ACCOUNT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Emily Phillips</cp:lastModifiedBy>
  <cp:lastPrinted>2021-01-11T18:42:26Z</cp:lastPrinted>
  <dcterms:created xsi:type="dcterms:W3CDTF">2018-08-13T19:20:23Z</dcterms:created>
  <dcterms:modified xsi:type="dcterms:W3CDTF">2021-01-15T00:40:10Z</dcterms:modified>
</cp:coreProperties>
</file>